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updateLinks="never" defaultThemeVersion="124226"/>
  <bookViews>
    <workbookView xWindow="0" yWindow="0" windowWidth="20490" windowHeight="7755" tabRatio="531" firstSheet="1" activeTab="1"/>
  </bookViews>
  <sheets>
    <sheet name="data" sheetId="1" state="hidden" r:id="rId1"/>
    <sheet name="Info" sheetId="33" r:id="rId2"/>
    <sheet name="All" sheetId="16" r:id="rId3"/>
    <sheet name="12Pillars" sheetId="30" r:id="rId4"/>
    <sheet name="P1" sheetId="17" r:id="rId5"/>
    <sheet name="P2" sheetId="18" r:id="rId6"/>
    <sheet name="P3" sheetId="19" r:id="rId7"/>
    <sheet name="P4" sheetId="20" r:id="rId8"/>
    <sheet name="P5" sheetId="22" r:id="rId9"/>
    <sheet name="P6" sheetId="23" r:id="rId10"/>
    <sheet name="P7" sheetId="26" r:id="rId11"/>
    <sheet name="P8" sheetId="24" r:id="rId12"/>
    <sheet name="P9" sheetId="25" r:id="rId13"/>
    <sheet name="P10" sheetId="27" r:id="rId14"/>
    <sheet name="P11" sheetId="28" r:id="rId15"/>
    <sheet name="P12" sheetId="29" r:id="rId16"/>
  </sheets>
  <externalReferences>
    <externalReference r:id="rId17"/>
  </externalReferences>
  <definedNames>
    <definedName name="_xlnm._FilterDatabase" localSheetId="2" hidden="1">All!$B$2:$Q$2</definedName>
  </definedNames>
  <calcPr calcId="145621"/>
</workbook>
</file>

<file path=xl/calcChain.xml><?xml version="1.0" encoding="utf-8"?>
<calcChain xmlns="http://schemas.openxmlformats.org/spreadsheetml/2006/main">
  <c r="K4" i="29" l="1"/>
  <c r="K5" i="29"/>
  <c r="K6" i="29"/>
  <c r="K7" i="29"/>
  <c r="K8" i="29"/>
  <c r="K9" i="29"/>
  <c r="K3" i="29"/>
  <c r="O4" i="29"/>
  <c r="O5" i="29"/>
  <c r="O6" i="29"/>
  <c r="O7" i="29"/>
  <c r="O8" i="29"/>
  <c r="O9" i="29"/>
  <c r="O3" i="29"/>
  <c r="X4" i="29"/>
  <c r="X5" i="29"/>
  <c r="X6" i="29"/>
  <c r="X7" i="29"/>
  <c r="X8" i="29"/>
  <c r="X9" i="29"/>
  <c r="X3" i="29"/>
  <c r="AJ4" i="29"/>
  <c r="AJ5" i="29"/>
  <c r="AJ6" i="29"/>
  <c r="AJ7" i="29"/>
  <c r="AJ8" i="29"/>
  <c r="AJ3" i="29"/>
  <c r="K4" i="28"/>
  <c r="K5" i="28"/>
  <c r="K6" i="28"/>
  <c r="K7" i="28"/>
  <c r="K8" i="28"/>
  <c r="K9" i="28"/>
  <c r="K10" i="28"/>
  <c r="K11" i="28"/>
  <c r="K12" i="28"/>
  <c r="K3" i="28"/>
  <c r="O4" i="28"/>
  <c r="O5" i="28"/>
  <c r="O6" i="28"/>
  <c r="O7" i="28"/>
  <c r="O8" i="28"/>
  <c r="O9" i="28"/>
  <c r="O10" i="28"/>
  <c r="O11" i="28"/>
  <c r="O12" i="28"/>
  <c r="O3" i="28"/>
  <c r="X4" i="28"/>
  <c r="X5" i="28"/>
  <c r="X6" i="28"/>
  <c r="X7" i="28"/>
  <c r="X8" i="28"/>
  <c r="X9" i="28"/>
  <c r="X10" i="28"/>
  <c r="X11" i="28"/>
  <c r="X12" i="28"/>
  <c r="X3" i="28"/>
  <c r="AJ4" i="28"/>
  <c r="AJ5" i="28"/>
  <c r="AJ6" i="28"/>
  <c r="AJ7" i="28"/>
  <c r="AJ8" i="28"/>
  <c r="AJ9" i="28"/>
  <c r="AJ10" i="28"/>
  <c r="AJ11" i="28"/>
  <c r="AJ3" i="28"/>
  <c r="K4" i="27"/>
  <c r="K5" i="27"/>
  <c r="K3" i="27"/>
  <c r="O4" i="27"/>
  <c r="O5" i="27"/>
  <c r="O3" i="27"/>
  <c r="X4" i="27"/>
  <c r="X5" i="27"/>
  <c r="X3" i="27"/>
  <c r="AJ4" i="27"/>
  <c r="AJ5" i="27"/>
  <c r="AJ3" i="27"/>
  <c r="K4" i="25"/>
  <c r="K5" i="25"/>
  <c r="K6" i="25"/>
  <c r="K7" i="25"/>
  <c r="K8" i="25"/>
  <c r="K3" i="25"/>
  <c r="O4" i="25"/>
  <c r="O5" i="25"/>
  <c r="O6" i="25"/>
  <c r="O7" i="25"/>
  <c r="O8" i="25"/>
  <c r="O3" i="25"/>
  <c r="X4" i="25"/>
  <c r="X5" i="25"/>
  <c r="X6" i="25"/>
  <c r="X7" i="25"/>
  <c r="X8" i="25"/>
  <c r="X3" i="25"/>
  <c r="AJ4" i="25"/>
  <c r="AJ5" i="25"/>
  <c r="AJ6" i="25"/>
  <c r="AJ7" i="25"/>
  <c r="AJ8" i="25"/>
  <c r="AJ3" i="25"/>
  <c r="AJ4" i="24"/>
  <c r="AJ5" i="24"/>
  <c r="AJ6" i="24"/>
  <c r="AJ7" i="24"/>
  <c r="AJ8" i="24"/>
  <c r="AJ9" i="24"/>
  <c r="AJ10" i="24"/>
  <c r="AJ11" i="24"/>
  <c r="AJ12" i="24"/>
  <c r="AJ3" i="24"/>
  <c r="X4" i="24"/>
  <c r="X5" i="24"/>
  <c r="X6" i="24"/>
  <c r="X7" i="24"/>
  <c r="X8" i="24"/>
  <c r="X9" i="24"/>
  <c r="X10" i="24"/>
  <c r="X11" i="24"/>
  <c r="X12" i="24"/>
  <c r="X3" i="24"/>
  <c r="O4" i="24"/>
  <c r="O5" i="24"/>
  <c r="O6" i="24"/>
  <c r="O7" i="24"/>
  <c r="O8" i="24"/>
  <c r="O9" i="24"/>
  <c r="O10" i="24"/>
  <c r="O11" i="24"/>
  <c r="O12" i="24"/>
  <c r="O3" i="24"/>
  <c r="K4" i="24"/>
  <c r="K5" i="24"/>
  <c r="K6" i="24"/>
  <c r="K7" i="24"/>
  <c r="K8" i="24"/>
  <c r="K9" i="24"/>
  <c r="K10" i="24"/>
  <c r="K11" i="24"/>
  <c r="K12" i="24"/>
  <c r="K3" i="24"/>
  <c r="X4" i="26"/>
  <c r="X5" i="26"/>
  <c r="X6" i="26"/>
  <c r="X7" i="26"/>
  <c r="X8" i="26"/>
  <c r="X11" i="26"/>
  <c r="X12" i="26"/>
  <c r="X13" i="26"/>
  <c r="X3" i="26"/>
  <c r="O4" i="26"/>
  <c r="O5" i="26"/>
  <c r="O6" i="26"/>
  <c r="O7" i="26"/>
  <c r="O8" i="26"/>
  <c r="O12" i="26"/>
  <c r="O13" i="26"/>
  <c r="O3" i="26"/>
  <c r="K4" i="26"/>
  <c r="K5" i="26"/>
  <c r="K6" i="26"/>
  <c r="K7" i="26"/>
  <c r="K8" i="26"/>
  <c r="K11" i="26"/>
  <c r="K12" i="26"/>
  <c r="K13" i="26"/>
  <c r="K3" i="26"/>
  <c r="AJ4" i="23"/>
  <c r="AJ5" i="23"/>
  <c r="AJ6" i="23"/>
  <c r="AJ7" i="23"/>
  <c r="AJ8" i="23"/>
  <c r="AJ9" i="23"/>
  <c r="AJ10" i="23"/>
  <c r="AJ11" i="23"/>
  <c r="AJ12" i="23"/>
  <c r="AJ13" i="23"/>
  <c r="AJ14" i="23"/>
  <c r="AJ15" i="23"/>
  <c r="AJ16" i="23"/>
  <c r="AJ17" i="23"/>
  <c r="AJ18" i="23"/>
  <c r="AJ3" i="23"/>
  <c r="X4" i="23"/>
  <c r="X5" i="23"/>
  <c r="X6" i="23"/>
  <c r="X7" i="23"/>
  <c r="X8" i="23"/>
  <c r="X9" i="23"/>
  <c r="X10" i="23"/>
  <c r="X11" i="23"/>
  <c r="X12" i="23"/>
  <c r="X13" i="23"/>
  <c r="X14" i="23"/>
  <c r="X15" i="23"/>
  <c r="X16" i="23"/>
  <c r="X17" i="23"/>
  <c r="X18" i="23"/>
  <c r="X3" i="23"/>
  <c r="O4" i="23"/>
  <c r="O5" i="23"/>
  <c r="O6" i="23"/>
  <c r="O7" i="23"/>
  <c r="O8" i="23"/>
  <c r="O9" i="23"/>
  <c r="O10" i="23"/>
  <c r="O11" i="23"/>
  <c r="O12" i="23"/>
  <c r="O13" i="23"/>
  <c r="O14" i="23"/>
  <c r="O15" i="23"/>
  <c r="O16" i="23"/>
  <c r="O17" i="23"/>
  <c r="O18" i="23"/>
  <c r="O3" i="23"/>
  <c r="K4" i="23"/>
  <c r="K5" i="23"/>
  <c r="K6" i="23"/>
  <c r="K7" i="23"/>
  <c r="K8" i="23"/>
  <c r="K9" i="23"/>
  <c r="K10" i="23"/>
  <c r="K11" i="23"/>
  <c r="K12" i="23"/>
  <c r="K13" i="23"/>
  <c r="K14" i="23"/>
  <c r="K15" i="23"/>
  <c r="K16" i="23"/>
  <c r="K17" i="23"/>
  <c r="K18" i="23"/>
  <c r="K3" i="23"/>
  <c r="K10" i="22" l="1"/>
  <c r="K11" i="22"/>
  <c r="K12" i="22"/>
  <c r="K4" i="22"/>
  <c r="K5" i="22"/>
  <c r="K6" i="22"/>
  <c r="K7" i="22"/>
  <c r="K8" i="22"/>
  <c r="K9" i="22"/>
  <c r="K3" i="22"/>
  <c r="O10" i="22"/>
  <c r="O11" i="22"/>
  <c r="O12" i="22"/>
  <c r="O4" i="22"/>
  <c r="O5" i="22"/>
  <c r="O6" i="22"/>
  <c r="O7" i="22"/>
  <c r="O8" i="22"/>
  <c r="O9" i="22"/>
  <c r="O3" i="22"/>
  <c r="X10" i="22"/>
  <c r="X11" i="22"/>
  <c r="X12" i="22"/>
  <c r="X4" i="22"/>
  <c r="X5" i="22"/>
  <c r="X6" i="22"/>
  <c r="X7" i="22"/>
  <c r="X8" i="22"/>
  <c r="X9" i="22"/>
  <c r="X3" i="22"/>
  <c r="AJ10" i="22"/>
  <c r="AJ11" i="22"/>
  <c r="AJ12" i="22"/>
  <c r="AJ4" i="22"/>
  <c r="AJ5" i="22"/>
  <c r="AJ6" i="22"/>
  <c r="AJ7" i="22"/>
  <c r="AJ8" i="22"/>
  <c r="AJ9" i="22"/>
  <c r="AJ3" i="22"/>
  <c r="K4" i="20"/>
  <c r="K5" i="20"/>
  <c r="K6" i="20"/>
  <c r="K7" i="20"/>
  <c r="K8" i="20"/>
  <c r="K9" i="20"/>
  <c r="K3" i="20"/>
  <c r="O4" i="20"/>
  <c r="O5" i="20"/>
  <c r="O6" i="20"/>
  <c r="O7" i="20"/>
  <c r="O8" i="20"/>
  <c r="O9" i="20"/>
  <c r="O3" i="20"/>
  <c r="X4" i="20"/>
  <c r="X5" i="20"/>
  <c r="X6" i="20"/>
  <c r="X7" i="20"/>
  <c r="X8" i="20"/>
  <c r="X9" i="20"/>
  <c r="X3" i="20"/>
  <c r="AJ4" i="20"/>
  <c r="AJ5" i="20"/>
  <c r="AJ6" i="20"/>
  <c r="AJ7" i="20"/>
  <c r="AJ8" i="20"/>
  <c r="AJ9" i="20"/>
  <c r="AJ3" i="20"/>
  <c r="AJ3" i="19"/>
  <c r="X3" i="19"/>
  <c r="O3" i="19"/>
  <c r="K3" i="19"/>
  <c r="AJ4" i="18"/>
  <c r="AJ5" i="18"/>
  <c r="AJ6" i="18"/>
  <c r="AJ7" i="18"/>
  <c r="AJ8" i="18"/>
  <c r="AJ9" i="18"/>
  <c r="AJ10" i="18"/>
  <c r="AJ11" i="18"/>
  <c r="AJ3" i="18"/>
  <c r="X4" i="18"/>
  <c r="X5" i="18"/>
  <c r="X6" i="18"/>
  <c r="X7" i="18"/>
  <c r="X8" i="18"/>
  <c r="X9" i="18"/>
  <c r="X10" i="18"/>
  <c r="X11" i="18"/>
  <c r="X3" i="18"/>
  <c r="O4" i="18"/>
  <c r="O5" i="18"/>
  <c r="O6" i="18"/>
  <c r="O7" i="18"/>
  <c r="O8" i="18"/>
  <c r="O9" i="18"/>
  <c r="O10" i="18"/>
  <c r="O11" i="18"/>
  <c r="O3" i="18"/>
  <c r="K4" i="18"/>
  <c r="K5" i="18"/>
  <c r="K6" i="18"/>
  <c r="K7" i="18"/>
  <c r="K8" i="18"/>
  <c r="K9" i="18"/>
  <c r="K10" i="18"/>
  <c r="K11" i="18"/>
  <c r="K3" i="18"/>
  <c r="O4" i="17"/>
  <c r="O5" i="17"/>
  <c r="O6" i="17"/>
  <c r="O7" i="17"/>
  <c r="O8"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 i="17"/>
  <c r="AJ4" i="17"/>
  <c r="AJ5" i="17"/>
  <c r="AJ6" i="17"/>
  <c r="AJ7" i="17"/>
  <c r="AJ8" i="17"/>
  <c r="AJ9" i="17"/>
  <c r="AJ10" i="17"/>
  <c r="AJ11" i="17"/>
  <c r="AJ12" i="17"/>
  <c r="AJ13" i="17"/>
  <c r="AJ14" i="17"/>
  <c r="AJ15" i="17"/>
  <c r="AJ16" i="17"/>
  <c r="AJ17" i="17"/>
  <c r="AJ18" i="17"/>
  <c r="AJ19" i="17"/>
  <c r="AJ20" i="17"/>
  <c r="AJ21" i="17"/>
  <c r="AJ22" i="17"/>
  <c r="AJ23" i="17"/>
  <c r="AJ24" i="17"/>
  <c r="AJ25" i="17"/>
  <c r="AJ26" i="17"/>
  <c r="AJ27" i="17"/>
  <c r="AJ28" i="17"/>
  <c r="AJ29" i="17"/>
  <c r="AJ30" i="17"/>
  <c r="AJ31" i="17"/>
  <c r="AJ32" i="17"/>
  <c r="AJ33" i="17"/>
  <c r="AJ3" i="17"/>
  <c r="X4" i="17"/>
  <c r="X5" i="17"/>
  <c r="X6" i="17"/>
  <c r="X7" i="17"/>
  <c r="X8" i="17"/>
  <c r="X9" i="17"/>
  <c r="X10" i="17"/>
  <c r="X11" i="17"/>
  <c r="X12" i="17"/>
  <c r="X13" i="17"/>
  <c r="X14" i="17"/>
  <c r="X15" i="17"/>
  <c r="X16" i="17"/>
  <c r="X17" i="17"/>
  <c r="X18" i="17"/>
  <c r="X19" i="17"/>
  <c r="X20" i="17"/>
  <c r="X21" i="17"/>
  <c r="X22" i="17"/>
  <c r="X23" i="17"/>
  <c r="X24" i="17"/>
  <c r="X25" i="17"/>
  <c r="X26" i="17"/>
  <c r="X27" i="17"/>
  <c r="X28" i="17"/>
  <c r="X29" i="17"/>
  <c r="X30" i="17"/>
  <c r="X31" i="17"/>
  <c r="X32" i="17"/>
  <c r="X33" i="17"/>
  <c r="X3" i="17"/>
  <c r="K4" i="17"/>
  <c r="K5" i="17"/>
  <c r="K6" i="17"/>
  <c r="K7" i="17"/>
  <c r="K8" i="17"/>
  <c r="K9" i="17"/>
  <c r="K10" i="17"/>
  <c r="K11" i="17"/>
  <c r="K12" i="17"/>
  <c r="K13" i="17"/>
  <c r="K14" i="17"/>
  <c r="K15" i="17"/>
  <c r="K16" i="17"/>
  <c r="K17" i="17"/>
  <c r="K18" i="17"/>
  <c r="K19" i="17"/>
  <c r="K20" i="17"/>
  <c r="K21" i="17"/>
  <c r="K22" i="17"/>
  <c r="K23" i="17"/>
  <c r="K24" i="17"/>
  <c r="K25" i="17"/>
  <c r="K26" i="17"/>
  <c r="K27" i="17"/>
  <c r="K28" i="17"/>
  <c r="K29" i="17"/>
  <c r="K30" i="17"/>
  <c r="K31" i="17"/>
  <c r="K32" i="17"/>
  <c r="K33" i="17"/>
  <c r="K3" i="17"/>
  <c r="AM9" i="29" l="1"/>
  <c r="AL9" i="29"/>
  <c r="AK9" i="29"/>
  <c r="AI9" i="29"/>
  <c r="AJ9" i="29" s="1"/>
  <c r="AM8" i="29"/>
  <c r="AL8" i="29"/>
  <c r="AK8" i="29"/>
  <c r="AI8" i="29"/>
  <c r="AM7" i="29"/>
  <c r="AL7" i="29"/>
  <c r="AK7" i="29"/>
  <c r="AI7" i="29"/>
  <c r="AM6" i="29"/>
  <c r="AL6" i="29"/>
  <c r="AK6" i="29"/>
  <c r="AI6" i="29"/>
  <c r="AM5" i="29"/>
  <c r="AL5" i="29"/>
  <c r="AK5" i="29"/>
  <c r="AI5" i="29"/>
  <c r="AM4" i="29"/>
  <c r="AL4" i="29"/>
  <c r="AK4" i="29"/>
  <c r="AI4" i="29"/>
  <c r="AM3" i="29"/>
  <c r="AL3" i="29"/>
  <c r="AK3" i="29"/>
  <c r="AI3" i="29"/>
  <c r="AM12" i="28" l="1"/>
  <c r="AL12" i="28"/>
  <c r="AK12" i="28"/>
  <c r="AI12" i="28"/>
  <c r="AJ12" i="28" s="1"/>
  <c r="AM11" i="28"/>
  <c r="AL11" i="28"/>
  <c r="AK11" i="28"/>
  <c r="AI11" i="28"/>
  <c r="AM10" i="28"/>
  <c r="AL10" i="28"/>
  <c r="AK10" i="28"/>
  <c r="AI10" i="28"/>
  <c r="AM9" i="28"/>
  <c r="AL9" i="28"/>
  <c r="AK9" i="28"/>
  <c r="AI9" i="28"/>
  <c r="AM8" i="28"/>
  <c r="AL8" i="28"/>
  <c r="AK8" i="28"/>
  <c r="AI8" i="28"/>
  <c r="AM7" i="28"/>
  <c r="AL7" i="28"/>
  <c r="AK7" i="28"/>
  <c r="AI7" i="28"/>
  <c r="AM6" i="28"/>
  <c r="AL6" i="28"/>
  <c r="AK6" i="28"/>
  <c r="AI6" i="28"/>
  <c r="AM5" i="28"/>
  <c r="AL5" i="28"/>
  <c r="AK5" i="28"/>
  <c r="AI5" i="28"/>
  <c r="AM4" i="28"/>
  <c r="AL4" i="28"/>
  <c r="AK4" i="28"/>
  <c r="AI4" i="28"/>
  <c r="AM3" i="28"/>
  <c r="AL3" i="28"/>
  <c r="AK3" i="28"/>
  <c r="AI3" i="28"/>
  <c r="AM5" i="27" l="1"/>
  <c r="AL5" i="27"/>
  <c r="AK5" i="27"/>
  <c r="AI5" i="27"/>
  <c r="AM4" i="27"/>
  <c r="AL4" i="27"/>
  <c r="AK4" i="27"/>
  <c r="AI4" i="27"/>
  <c r="AM3" i="27"/>
  <c r="AL3" i="27"/>
  <c r="AK3" i="27"/>
  <c r="AI3" i="27"/>
  <c r="AM8" i="25" l="1"/>
  <c r="AL8" i="25"/>
  <c r="AK8" i="25"/>
  <c r="AI8" i="25"/>
  <c r="AM7" i="25"/>
  <c r="AL7" i="25"/>
  <c r="AK7" i="25"/>
  <c r="AI7" i="25"/>
  <c r="AM6" i="25"/>
  <c r="AL6" i="25"/>
  <c r="AK6" i="25"/>
  <c r="AI6" i="25"/>
  <c r="AM5" i="25"/>
  <c r="AL5" i="25"/>
  <c r="AK5" i="25"/>
  <c r="AI5" i="25"/>
  <c r="AM4" i="25"/>
  <c r="AL4" i="25"/>
  <c r="AK4" i="25"/>
  <c r="AI4" i="25"/>
  <c r="AM3" i="25"/>
  <c r="AL3" i="25"/>
  <c r="AK3" i="25"/>
  <c r="AI3" i="25"/>
  <c r="AM12" i="24" l="1"/>
  <c r="AL12" i="24"/>
  <c r="AK12" i="24"/>
  <c r="AI12" i="24"/>
  <c r="AM11" i="24"/>
  <c r="AL11" i="24"/>
  <c r="AK11" i="24"/>
  <c r="AI11" i="24"/>
  <c r="AM10" i="24"/>
  <c r="AL10" i="24"/>
  <c r="AK10" i="24"/>
  <c r="AI10" i="24"/>
  <c r="AM9" i="24"/>
  <c r="AL9" i="24"/>
  <c r="AK9" i="24"/>
  <c r="AI9" i="24"/>
  <c r="AM8" i="24"/>
  <c r="AL8" i="24"/>
  <c r="AK8" i="24"/>
  <c r="AI8" i="24"/>
  <c r="AM7" i="24"/>
  <c r="AL7" i="24"/>
  <c r="AK7" i="24"/>
  <c r="AI7" i="24"/>
  <c r="AM6" i="24"/>
  <c r="AL6" i="24"/>
  <c r="AK6" i="24"/>
  <c r="AI6" i="24"/>
  <c r="AM5" i="24"/>
  <c r="AL5" i="24"/>
  <c r="AK5" i="24"/>
  <c r="AI5" i="24"/>
  <c r="AM4" i="24"/>
  <c r="AL4" i="24"/>
  <c r="AK4" i="24"/>
  <c r="AI4" i="24"/>
  <c r="AM3" i="24"/>
  <c r="AL3" i="24"/>
  <c r="AK3" i="24"/>
  <c r="AI3" i="24"/>
  <c r="AM13" i="26" l="1"/>
  <c r="AL13" i="26"/>
  <c r="AK13" i="26"/>
  <c r="AI13" i="26"/>
  <c r="AM12" i="26"/>
  <c r="AL12" i="26"/>
  <c r="AK12" i="26"/>
  <c r="AI12" i="26"/>
  <c r="AM11" i="26"/>
  <c r="AL11" i="26"/>
  <c r="AK11" i="26"/>
  <c r="AI11" i="26"/>
  <c r="AJ11" i="26" s="1"/>
  <c r="AM10" i="26"/>
  <c r="AL10" i="26"/>
  <c r="AK10" i="26"/>
  <c r="AI10" i="26"/>
  <c r="AM9" i="26"/>
  <c r="AL9" i="26"/>
  <c r="AK9" i="26"/>
  <c r="AI9" i="26"/>
  <c r="AM8" i="26"/>
  <c r="AL8" i="26"/>
  <c r="AK8" i="26"/>
  <c r="AI8" i="26"/>
  <c r="AM7" i="26"/>
  <c r="AL7" i="26"/>
  <c r="AK7" i="26"/>
  <c r="AI7" i="26"/>
  <c r="AM6" i="26"/>
  <c r="AL6" i="26"/>
  <c r="AK6" i="26"/>
  <c r="AI6" i="26"/>
  <c r="AM5" i="26"/>
  <c r="AL5" i="26"/>
  <c r="AK5" i="26"/>
  <c r="AI5" i="26"/>
  <c r="AM4" i="26"/>
  <c r="AL4" i="26"/>
  <c r="AK4" i="26"/>
  <c r="AI4" i="26"/>
  <c r="AM3" i="26"/>
  <c r="AL3" i="26"/>
  <c r="AK3" i="26"/>
  <c r="AI3" i="26"/>
  <c r="AM18" i="23" l="1"/>
  <c r="AL18" i="23"/>
  <c r="AK18" i="23"/>
  <c r="AI18" i="23"/>
  <c r="AM17" i="23"/>
  <c r="AL17" i="23"/>
  <c r="AK17" i="23"/>
  <c r="AI17" i="23"/>
  <c r="AM16" i="23"/>
  <c r="AL16" i="23"/>
  <c r="AK16" i="23"/>
  <c r="AI16" i="23"/>
  <c r="AM15" i="23"/>
  <c r="AL15" i="23"/>
  <c r="AK15" i="23"/>
  <c r="AI15" i="23"/>
  <c r="AM14" i="23"/>
  <c r="AL14" i="23"/>
  <c r="AK14" i="23"/>
  <c r="AI14" i="23"/>
  <c r="AM13" i="23"/>
  <c r="AL13" i="23"/>
  <c r="AK13" i="23"/>
  <c r="AI13" i="23"/>
  <c r="AM12" i="23"/>
  <c r="AL12" i="23"/>
  <c r="AK12" i="23"/>
  <c r="AI12" i="23"/>
  <c r="AM11" i="23"/>
  <c r="AL11" i="23"/>
  <c r="AK11" i="23"/>
  <c r="AI11" i="23"/>
  <c r="AM10" i="23"/>
  <c r="AL10" i="23"/>
  <c r="AK10" i="23"/>
  <c r="AI10" i="23"/>
  <c r="AM9" i="23"/>
  <c r="AL9" i="23"/>
  <c r="AK9" i="23"/>
  <c r="AI9" i="23"/>
  <c r="AM8" i="23"/>
  <c r="AL8" i="23"/>
  <c r="AK8" i="23"/>
  <c r="AI8" i="23"/>
  <c r="AM7" i="23"/>
  <c r="AL7" i="23"/>
  <c r="AK7" i="23"/>
  <c r="AI7" i="23"/>
  <c r="AM6" i="23"/>
  <c r="AL6" i="23"/>
  <c r="AK6" i="23"/>
  <c r="AI6" i="23"/>
  <c r="AM5" i="23"/>
  <c r="AL5" i="23"/>
  <c r="AK5" i="23"/>
  <c r="AI5" i="23"/>
  <c r="AM4" i="23"/>
  <c r="AL4" i="23"/>
  <c r="AK4" i="23"/>
  <c r="AI4" i="23"/>
  <c r="AM3" i="23"/>
  <c r="AL3" i="23"/>
  <c r="AK3" i="23"/>
  <c r="AI3" i="23"/>
  <c r="AM12" i="22" l="1"/>
  <c r="AL12" i="22"/>
  <c r="AK12" i="22"/>
  <c r="AI12" i="22"/>
  <c r="AM11" i="22"/>
  <c r="AL11" i="22"/>
  <c r="AK11" i="22"/>
  <c r="AI11" i="22"/>
  <c r="AM10" i="22"/>
  <c r="AL10" i="22"/>
  <c r="AK10" i="22"/>
  <c r="AI10" i="22"/>
  <c r="AM9" i="22"/>
  <c r="AL9" i="22"/>
  <c r="AK9" i="22"/>
  <c r="AI9" i="22"/>
  <c r="AM8" i="22"/>
  <c r="AL8" i="22"/>
  <c r="AK8" i="22"/>
  <c r="AI8" i="22"/>
  <c r="AM7" i="22"/>
  <c r="AL7" i="22"/>
  <c r="AK7" i="22"/>
  <c r="AI7" i="22"/>
  <c r="AM6" i="22"/>
  <c r="AL6" i="22"/>
  <c r="AK6" i="22"/>
  <c r="AI6" i="22"/>
  <c r="AM5" i="22"/>
  <c r="AL5" i="22"/>
  <c r="AK5" i="22"/>
  <c r="AI5" i="22"/>
  <c r="AM4" i="22"/>
  <c r="AL4" i="22"/>
  <c r="AK4" i="22"/>
  <c r="AI4" i="22"/>
  <c r="AM3" i="22"/>
  <c r="AL3" i="22"/>
  <c r="AK3" i="22"/>
  <c r="AI3" i="22"/>
  <c r="AM9" i="20" l="1"/>
  <c r="AL9" i="20"/>
  <c r="AK9" i="20"/>
  <c r="AI9" i="20"/>
  <c r="AM8" i="20"/>
  <c r="AL8" i="20"/>
  <c r="AK8" i="20"/>
  <c r="AI8" i="20"/>
  <c r="AM7" i="20"/>
  <c r="AL7" i="20"/>
  <c r="AK7" i="20"/>
  <c r="AI7" i="20"/>
  <c r="AM6" i="20"/>
  <c r="AL6" i="20"/>
  <c r="AK6" i="20"/>
  <c r="AI6" i="20"/>
  <c r="AM5" i="20"/>
  <c r="AL5" i="20"/>
  <c r="AK5" i="20"/>
  <c r="AI5" i="20"/>
  <c r="AM4" i="20"/>
  <c r="AL4" i="20"/>
  <c r="AK4" i="20"/>
  <c r="AI4" i="20"/>
  <c r="AM3" i="20"/>
  <c r="AL3" i="20"/>
  <c r="AK3" i="20"/>
  <c r="AI3" i="20"/>
  <c r="AI3" i="19" l="1"/>
  <c r="AM3" i="19"/>
  <c r="AL3" i="19"/>
  <c r="AK3" i="19"/>
  <c r="AA3" i="19"/>
  <c r="Z3" i="19"/>
  <c r="Y3" i="19"/>
  <c r="W3" i="19"/>
  <c r="N3" i="19"/>
  <c r="M3" i="19"/>
  <c r="L3" i="19"/>
  <c r="J3" i="19"/>
  <c r="AM11" i="18" l="1"/>
  <c r="AL11" i="18"/>
  <c r="AK11" i="18"/>
  <c r="AI11" i="18"/>
  <c r="AM10" i="18"/>
  <c r="AL10" i="18"/>
  <c r="AK10" i="18"/>
  <c r="AI10" i="18"/>
  <c r="AM9" i="18"/>
  <c r="AL9" i="18"/>
  <c r="AK9" i="18"/>
  <c r="AI9" i="18"/>
  <c r="AM8" i="18"/>
  <c r="AL8" i="18"/>
  <c r="AK8" i="18"/>
  <c r="AI8" i="18"/>
  <c r="AM7" i="18"/>
  <c r="AL7" i="18"/>
  <c r="AK7" i="18"/>
  <c r="AI7" i="18"/>
  <c r="AM6" i="18"/>
  <c r="AL6" i="18"/>
  <c r="AK6" i="18"/>
  <c r="AI6" i="18"/>
  <c r="AM5" i="18"/>
  <c r="AL5" i="18"/>
  <c r="AK5" i="18"/>
  <c r="AI5" i="18"/>
  <c r="AM4" i="18"/>
  <c r="AL4" i="18"/>
  <c r="AK4" i="18"/>
  <c r="AI4" i="18"/>
  <c r="AM3" i="18"/>
  <c r="AL3" i="18"/>
  <c r="AK3" i="18"/>
  <c r="AI3" i="18"/>
  <c r="AL3" i="17" l="1"/>
  <c r="AI3" i="17"/>
  <c r="AM33" i="17"/>
  <c r="AL33" i="17"/>
  <c r="AK33" i="17"/>
  <c r="AI33" i="17"/>
  <c r="AM32" i="17"/>
  <c r="AL32" i="17"/>
  <c r="AK32" i="17"/>
  <c r="AI32" i="17"/>
  <c r="AM31" i="17"/>
  <c r="AL31" i="17"/>
  <c r="AK31" i="17"/>
  <c r="AI31" i="17"/>
  <c r="AM30" i="17"/>
  <c r="AL30" i="17"/>
  <c r="AK30" i="17"/>
  <c r="AI30" i="17"/>
  <c r="AM29" i="17"/>
  <c r="AL29" i="17"/>
  <c r="AK29" i="17"/>
  <c r="AI29" i="17"/>
  <c r="AM28" i="17"/>
  <c r="AL28" i="17"/>
  <c r="AK28" i="17"/>
  <c r="AI28" i="17"/>
  <c r="AM27" i="17"/>
  <c r="AL27" i="17"/>
  <c r="AK27" i="17"/>
  <c r="AI27" i="17"/>
  <c r="AM26" i="17"/>
  <c r="AL26" i="17"/>
  <c r="AK26" i="17"/>
  <c r="AI26" i="17"/>
  <c r="AM25" i="17"/>
  <c r="AL25" i="17"/>
  <c r="AK25" i="17"/>
  <c r="AI25" i="17"/>
  <c r="AM24" i="17"/>
  <c r="AL24" i="17"/>
  <c r="AK24" i="17"/>
  <c r="AI24" i="17"/>
  <c r="AM23" i="17"/>
  <c r="AL23" i="17"/>
  <c r="AK23" i="17"/>
  <c r="AI23" i="17"/>
  <c r="AM22" i="17"/>
  <c r="AL22" i="17"/>
  <c r="AK22" i="17"/>
  <c r="AI22" i="17"/>
  <c r="AM21" i="17"/>
  <c r="AL21" i="17"/>
  <c r="AK21" i="17"/>
  <c r="AI21" i="17"/>
  <c r="AM20" i="17"/>
  <c r="AL20" i="17"/>
  <c r="AK20" i="17"/>
  <c r="AI20" i="17"/>
  <c r="AM19" i="17"/>
  <c r="AL19" i="17"/>
  <c r="AK19" i="17"/>
  <c r="AI19" i="17"/>
  <c r="AM18" i="17"/>
  <c r="AL18" i="17"/>
  <c r="AK18" i="17"/>
  <c r="AI18" i="17"/>
  <c r="AM17" i="17"/>
  <c r="AL17" i="17"/>
  <c r="AK17" i="17"/>
  <c r="AI17" i="17"/>
  <c r="AM16" i="17"/>
  <c r="AL16" i="17"/>
  <c r="AK16" i="17"/>
  <c r="AI16" i="17"/>
  <c r="AM15" i="17"/>
  <c r="AL15" i="17"/>
  <c r="AK15" i="17"/>
  <c r="AI15" i="17"/>
  <c r="AM14" i="17"/>
  <c r="AL14" i="17"/>
  <c r="AK14" i="17"/>
  <c r="AI14" i="17"/>
  <c r="AM13" i="17"/>
  <c r="AL13" i="17"/>
  <c r="AK13" i="17"/>
  <c r="AI13" i="17"/>
  <c r="AM12" i="17"/>
  <c r="AL12" i="17"/>
  <c r="AK12" i="17"/>
  <c r="AI12" i="17"/>
  <c r="AM11" i="17"/>
  <c r="AL11" i="17"/>
  <c r="AK11" i="17"/>
  <c r="AI11" i="17"/>
  <c r="AM10" i="17"/>
  <c r="AL10" i="17"/>
  <c r="AK10" i="17"/>
  <c r="AI10" i="17"/>
  <c r="AM9" i="17"/>
  <c r="AL9" i="17"/>
  <c r="AK9" i="17"/>
  <c r="AI9" i="17"/>
  <c r="AM8" i="17"/>
  <c r="AL8" i="17"/>
  <c r="AK8" i="17"/>
  <c r="AI8" i="17"/>
  <c r="AM7" i="17"/>
  <c r="AL7" i="17"/>
  <c r="AK7" i="17"/>
  <c r="AI7" i="17"/>
  <c r="AM6" i="17"/>
  <c r="AL6" i="17"/>
  <c r="AK6" i="17"/>
  <c r="AI6" i="17"/>
  <c r="AM5" i="17"/>
  <c r="AL5" i="17"/>
  <c r="AK5" i="17"/>
  <c r="AI5" i="17"/>
  <c r="AM4" i="17"/>
  <c r="AL4" i="17"/>
  <c r="AK4" i="17"/>
  <c r="AI4" i="17"/>
  <c r="AM3" i="17"/>
  <c r="AK3" i="17"/>
  <c r="AA33" i="17" l="1"/>
  <c r="Z33" i="17"/>
  <c r="Y33" i="17"/>
  <c r="W33" i="17"/>
  <c r="AA32" i="17"/>
  <c r="Z32" i="17"/>
  <c r="Y32" i="17"/>
  <c r="W32" i="17"/>
  <c r="AA31" i="17"/>
  <c r="Z31" i="17"/>
  <c r="Y31" i="17"/>
  <c r="W31" i="17"/>
  <c r="AA30" i="17"/>
  <c r="Z30" i="17"/>
  <c r="Y30" i="17"/>
  <c r="W30" i="17"/>
  <c r="AA29" i="17"/>
  <c r="Z29" i="17"/>
  <c r="Y29" i="17"/>
  <c r="W29" i="17"/>
  <c r="AA28" i="17"/>
  <c r="Z28" i="17"/>
  <c r="Y28" i="17"/>
  <c r="W28" i="17"/>
  <c r="AA27" i="17"/>
  <c r="Z27" i="17"/>
  <c r="Y27" i="17"/>
  <c r="W27" i="17"/>
  <c r="AA26" i="17"/>
  <c r="Z26" i="17"/>
  <c r="Y26" i="17"/>
  <c r="W26" i="17"/>
  <c r="AA25" i="17"/>
  <c r="Z25" i="17"/>
  <c r="Y25" i="17"/>
  <c r="W25" i="17"/>
  <c r="AA24" i="17"/>
  <c r="Z24" i="17"/>
  <c r="Y24" i="17"/>
  <c r="W24" i="17"/>
  <c r="AA23" i="17"/>
  <c r="Z23" i="17"/>
  <c r="Y23" i="17"/>
  <c r="W23" i="17"/>
  <c r="AA22" i="17"/>
  <c r="Z22" i="17"/>
  <c r="Y22" i="17"/>
  <c r="W22" i="17"/>
  <c r="AA21" i="17"/>
  <c r="Z21" i="17"/>
  <c r="Y21" i="17"/>
  <c r="W21" i="17"/>
  <c r="AA20" i="17"/>
  <c r="Z20" i="17"/>
  <c r="Y20" i="17"/>
  <c r="W20" i="17"/>
  <c r="AA19" i="17"/>
  <c r="Z19" i="17"/>
  <c r="Y19" i="17"/>
  <c r="W19" i="17"/>
  <c r="AA18" i="17"/>
  <c r="Z18" i="17"/>
  <c r="Y18" i="17"/>
  <c r="W18" i="17"/>
  <c r="AA17" i="17"/>
  <c r="Z17" i="17"/>
  <c r="Y17" i="17"/>
  <c r="W17" i="17"/>
  <c r="AA16" i="17"/>
  <c r="Z16" i="17"/>
  <c r="Y16" i="17"/>
  <c r="W16" i="17"/>
  <c r="AA15" i="17"/>
  <c r="Z15" i="17"/>
  <c r="Y15" i="17"/>
  <c r="W15" i="17"/>
  <c r="AA14" i="17"/>
  <c r="Z14" i="17"/>
  <c r="Y14" i="17"/>
  <c r="W14" i="17"/>
  <c r="AA13" i="17"/>
  <c r="Z13" i="17"/>
  <c r="Y13" i="17"/>
  <c r="W13" i="17"/>
  <c r="AA12" i="17"/>
  <c r="Z12" i="17"/>
  <c r="Y12" i="17"/>
  <c r="W12" i="17"/>
  <c r="AA11" i="17"/>
  <c r="Z11" i="17"/>
  <c r="Y11" i="17"/>
  <c r="W11" i="17"/>
  <c r="AA10" i="17"/>
  <c r="Z10" i="17"/>
  <c r="Y10" i="17"/>
  <c r="W10" i="17"/>
  <c r="AA9" i="17"/>
  <c r="Z9" i="17"/>
  <c r="Y9" i="17"/>
  <c r="W9" i="17"/>
  <c r="AA8" i="17"/>
  <c r="Z8" i="17"/>
  <c r="Y8" i="17"/>
  <c r="W8" i="17"/>
  <c r="AA7" i="17"/>
  <c r="Z7" i="17"/>
  <c r="Y7" i="17"/>
  <c r="W7" i="17"/>
  <c r="AA6" i="17"/>
  <c r="Z6" i="17"/>
  <c r="Y6" i="17"/>
  <c r="W6" i="17"/>
  <c r="AA5" i="17"/>
  <c r="Z5" i="17"/>
  <c r="Y5" i="17"/>
  <c r="W5" i="17"/>
  <c r="AA4" i="17"/>
  <c r="Z4" i="17"/>
  <c r="Y4" i="17"/>
  <c r="W4" i="17"/>
  <c r="AA3" i="17"/>
  <c r="Z3" i="17"/>
  <c r="Y3" i="17"/>
  <c r="W3" i="17"/>
  <c r="Z9" i="29" l="1"/>
  <c r="Z8" i="29"/>
  <c r="Z7" i="29"/>
  <c r="Z6" i="29"/>
  <c r="Z5" i="29"/>
  <c r="Z4" i="29"/>
  <c r="Z3" i="29"/>
  <c r="M9" i="29"/>
  <c r="M3" i="29"/>
  <c r="M8" i="29"/>
  <c r="M7" i="29"/>
  <c r="M6" i="29"/>
  <c r="M5" i="29"/>
  <c r="M4" i="29"/>
  <c r="Z12" i="28"/>
  <c r="Z11" i="28"/>
  <c r="Z10" i="28"/>
  <c r="Z9" i="28"/>
  <c r="Z8" i="28"/>
  <c r="Z7" i="28"/>
  <c r="Z6" i="28"/>
  <c r="Z5" i="28"/>
  <c r="Z4" i="28"/>
  <c r="Z3" i="28"/>
  <c r="M4" i="28"/>
  <c r="M5" i="28"/>
  <c r="M6" i="28"/>
  <c r="M7" i="28"/>
  <c r="M8" i="28"/>
  <c r="M9" i="28"/>
  <c r="M10" i="28"/>
  <c r="M11" i="28"/>
  <c r="M12" i="28"/>
  <c r="M3" i="28"/>
  <c r="Z5" i="27"/>
  <c r="Z4" i="27"/>
  <c r="Z3" i="27"/>
  <c r="M4" i="27"/>
  <c r="M5" i="27"/>
  <c r="M3" i="27"/>
  <c r="J3" i="27"/>
  <c r="Z8" i="25"/>
  <c r="Z7" i="25"/>
  <c r="Z6" i="25"/>
  <c r="Z5" i="25"/>
  <c r="Z4" i="25"/>
  <c r="Z3" i="25"/>
  <c r="M4" i="25"/>
  <c r="M5" i="25"/>
  <c r="M6" i="25"/>
  <c r="M7" i="25"/>
  <c r="M8" i="25"/>
  <c r="M3" i="25"/>
  <c r="Z3" i="24"/>
  <c r="Z12" i="24"/>
  <c r="Z11" i="24"/>
  <c r="Z10" i="24"/>
  <c r="Z9" i="24"/>
  <c r="Z8" i="24"/>
  <c r="Z7" i="24"/>
  <c r="Z6" i="24"/>
  <c r="Z5" i="24"/>
  <c r="Z4" i="24"/>
  <c r="M4" i="24"/>
  <c r="M5" i="24"/>
  <c r="M6" i="24"/>
  <c r="M7" i="24"/>
  <c r="M8" i="24"/>
  <c r="M9" i="24"/>
  <c r="M10" i="24"/>
  <c r="M11" i="24"/>
  <c r="M12" i="24"/>
  <c r="M3" i="24"/>
  <c r="N3" i="24"/>
  <c r="J6" i="23"/>
  <c r="L6" i="23"/>
  <c r="N6" i="23"/>
  <c r="M6" i="23"/>
  <c r="Y6" i="23"/>
  <c r="Z6" i="23"/>
  <c r="W6" i="23"/>
  <c r="N11" i="26"/>
  <c r="O11" i="26" s="1"/>
  <c r="M11" i="26"/>
  <c r="L11" i="26"/>
  <c r="N10" i="26"/>
  <c r="O10" i="26" s="1"/>
  <c r="M10" i="26"/>
  <c r="L10" i="26"/>
  <c r="J10" i="26"/>
  <c r="J6" i="26"/>
  <c r="AJ6" i="26" s="1"/>
  <c r="M6" i="26"/>
  <c r="L6" i="26"/>
  <c r="AA13" i="26"/>
  <c r="Z13" i="26"/>
  <c r="AA11" i="26"/>
  <c r="Z11" i="26"/>
  <c r="Y11" i="26"/>
  <c r="W11" i="26"/>
  <c r="AA10" i="26"/>
  <c r="Z10" i="26"/>
  <c r="Y10" i="26"/>
  <c r="W10" i="26"/>
  <c r="AA6" i="26"/>
  <c r="Z6" i="26"/>
  <c r="Y6" i="26"/>
  <c r="W6" i="26"/>
  <c r="W7" i="26"/>
  <c r="Z4" i="26"/>
  <c r="Z5" i="26"/>
  <c r="Z7" i="26"/>
  <c r="Z8" i="26"/>
  <c r="Z9" i="26"/>
  <c r="Z12" i="26"/>
  <c r="Z3" i="26"/>
  <c r="M9" i="26"/>
  <c r="N6" i="26"/>
  <c r="M4" i="26"/>
  <c r="M5" i="26"/>
  <c r="M7" i="26"/>
  <c r="M8" i="26"/>
  <c r="M12" i="26"/>
  <c r="M13" i="26"/>
  <c r="M3" i="26"/>
  <c r="Z8" i="23"/>
  <c r="AA6" i="23"/>
  <c r="Z4" i="23"/>
  <c r="Z5" i="23"/>
  <c r="Z7" i="23"/>
  <c r="Z9" i="23"/>
  <c r="Z10" i="23"/>
  <c r="Z11" i="23"/>
  <c r="Z12" i="23"/>
  <c r="Z13" i="23"/>
  <c r="Z14" i="23"/>
  <c r="Z15" i="23"/>
  <c r="Z16" i="23"/>
  <c r="Z17" i="23"/>
  <c r="Z18" i="23"/>
  <c r="Z3" i="23"/>
  <c r="M4" i="23"/>
  <c r="M5" i="23"/>
  <c r="M7" i="23"/>
  <c r="M8" i="23"/>
  <c r="M9" i="23"/>
  <c r="M10" i="23"/>
  <c r="M11" i="23"/>
  <c r="M12" i="23"/>
  <c r="M13" i="23"/>
  <c r="M14" i="23"/>
  <c r="M15" i="23"/>
  <c r="M16" i="23"/>
  <c r="M17" i="23"/>
  <c r="M18" i="23"/>
  <c r="M3" i="23"/>
  <c r="Z3" i="22"/>
  <c r="Z12" i="22"/>
  <c r="Z11" i="22"/>
  <c r="Z10" i="22"/>
  <c r="Z9" i="22"/>
  <c r="Z8" i="22"/>
  <c r="Z7" i="22"/>
  <c r="Z6" i="22"/>
  <c r="Z5" i="22"/>
  <c r="Z4" i="22"/>
  <c r="M4" i="22"/>
  <c r="M5" i="22"/>
  <c r="M6" i="22"/>
  <c r="M7" i="22"/>
  <c r="M8" i="22"/>
  <c r="M9" i="22"/>
  <c r="M10" i="22"/>
  <c r="M11" i="22"/>
  <c r="M12" i="22"/>
  <c r="M3" i="22"/>
  <c r="Z5" i="20"/>
  <c r="Z6" i="20"/>
  <c r="Z7" i="20"/>
  <c r="Z8" i="20"/>
  <c r="Z9" i="20"/>
  <c r="Z4" i="20"/>
  <c r="M4" i="20"/>
  <c r="M5" i="20"/>
  <c r="M6" i="20"/>
  <c r="M7" i="20"/>
  <c r="M8" i="20"/>
  <c r="M9" i="20"/>
  <c r="M3" i="20"/>
  <c r="Z4" i="18"/>
  <c r="Z5" i="18"/>
  <c r="Z6" i="18"/>
  <c r="Z7" i="18"/>
  <c r="Z8" i="18"/>
  <c r="Z9" i="18"/>
  <c r="Z10" i="18"/>
  <c r="Z11" i="18"/>
  <c r="Z3" i="18"/>
  <c r="N4" i="18"/>
  <c r="N5" i="18"/>
  <c r="N6" i="18"/>
  <c r="N7" i="18"/>
  <c r="N8" i="18"/>
  <c r="N9" i="18"/>
  <c r="N10" i="18"/>
  <c r="N11" i="18"/>
  <c r="M3" i="18"/>
  <c r="N3" i="18"/>
  <c r="N3" i="17"/>
  <c r="J32" i="17"/>
  <c r="M32" i="17"/>
  <c r="M4" i="17"/>
  <c r="M5" i="17"/>
  <c r="M6" i="17"/>
  <c r="M7" i="17"/>
  <c r="M8" i="17"/>
  <c r="M9" i="17"/>
  <c r="M10" i="17"/>
  <c r="M11" i="17"/>
  <c r="M12" i="17"/>
  <c r="M13" i="17"/>
  <c r="M14" i="17"/>
  <c r="M15" i="17"/>
  <c r="M16" i="17"/>
  <c r="M17" i="17"/>
  <c r="M18" i="17"/>
  <c r="M19" i="17"/>
  <c r="M20" i="17"/>
  <c r="M21" i="17"/>
  <c r="M22" i="17"/>
  <c r="M23" i="17"/>
  <c r="M24" i="17"/>
  <c r="M25" i="17"/>
  <c r="M26" i="17"/>
  <c r="M27" i="17"/>
  <c r="M28" i="17"/>
  <c r="M29" i="17"/>
  <c r="M30" i="17"/>
  <c r="M31" i="17"/>
  <c r="M33" i="17"/>
  <c r="M3" i="17"/>
  <c r="AJ10" i="26" l="1"/>
  <c r="X10" i="26"/>
  <c r="K10" i="26"/>
  <c r="Y7" i="22" l="1"/>
  <c r="AA7" i="22"/>
  <c r="N7" i="22"/>
  <c r="Y5" i="22"/>
  <c r="AA3" i="22"/>
  <c r="AA4" i="22"/>
  <c r="AA5" i="22"/>
  <c r="AA6" i="22"/>
  <c r="AA8" i="22"/>
  <c r="AA9" i="22"/>
  <c r="AA10" i="22"/>
  <c r="AA11" i="22"/>
  <c r="AA12" i="22"/>
  <c r="Y3" i="22"/>
  <c r="Y4" i="22"/>
  <c r="Y6" i="22"/>
  <c r="Y8" i="22"/>
  <c r="Y9" i="22"/>
  <c r="Y10" i="22"/>
  <c r="Y11" i="22"/>
  <c r="Y12" i="22"/>
  <c r="W3" i="22"/>
  <c r="W4" i="22"/>
  <c r="W5" i="22"/>
  <c r="W6" i="22"/>
  <c r="W7" i="22"/>
  <c r="W8" i="22"/>
  <c r="W9" i="22"/>
  <c r="W10" i="22"/>
  <c r="W11" i="22"/>
  <c r="W12" i="22"/>
  <c r="N3" i="22"/>
  <c r="N4" i="22"/>
  <c r="N5" i="22"/>
  <c r="N6" i="22"/>
  <c r="N8" i="22"/>
  <c r="N9" i="22"/>
  <c r="N10" i="22"/>
  <c r="N11" i="22"/>
  <c r="N12" i="22"/>
  <c r="L3" i="22"/>
  <c r="L4" i="22"/>
  <c r="L5" i="22"/>
  <c r="L6" i="22"/>
  <c r="L7" i="22"/>
  <c r="L8" i="22"/>
  <c r="L9" i="22"/>
  <c r="L10" i="22"/>
  <c r="L11" i="22"/>
  <c r="L12" i="22"/>
  <c r="J3" i="22"/>
  <c r="J4" i="22"/>
  <c r="J5" i="22"/>
  <c r="J6" i="22"/>
  <c r="J7" i="22"/>
  <c r="J8" i="22"/>
  <c r="J9" i="22"/>
  <c r="J10" i="22"/>
  <c r="J11" i="22"/>
  <c r="J12" i="22"/>
  <c r="N29" i="17" l="1"/>
  <c r="L29" i="17"/>
  <c r="J29" i="17"/>
  <c r="N22" i="17"/>
  <c r="L22" i="17"/>
  <c r="J22" i="17"/>
  <c r="N8" i="17"/>
  <c r="L8" i="17"/>
  <c r="J8" i="17"/>
  <c r="N19" i="17"/>
  <c r="L19" i="17"/>
  <c r="J19" i="17"/>
  <c r="N21" i="17"/>
  <c r="L21" i="17"/>
  <c r="J21" i="17"/>
  <c r="N23" i="17"/>
  <c r="L23" i="17"/>
  <c r="J23" i="17"/>
  <c r="N9" i="17"/>
  <c r="L9" i="17"/>
  <c r="J9" i="17"/>
  <c r="L3" i="17"/>
  <c r="J3" i="17"/>
  <c r="N7" i="17"/>
  <c r="L7" i="17"/>
  <c r="J7" i="17"/>
  <c r="N10" i="17"/>
  <c r="L10" i="17"/>
  <c r="J10" i="17"/>
  <c r="N6" i="17"/>
  <c r="L6" i="17"/>
  <c r="J6" i="17"/>
  <c r="N24" i="17"/>
  <c r="L24" i="17"/>
  <c r="J24" i="17"/>
  <c r="N12" i="17"/>
  <c r="L12" i="17"/>
  <c r="J12" i="17"/>
  <c r="N33" i="17"/>
  <c r="L33" i="17"/>
  <c r="J33" i="17"/>
  <c r="N28" i="17"/>
  <c r="L28" i="17"/>
  <c r="J28" i="17"/>
  <c r="N17" i="17"/>
  <c r="L17" i="17"/>
  <c r="J17" i="17"/>
  <c r="N27" i="17"/>
  <c r="L27" i="17"/>
  <c r="J27" i="17"/>
  <c r="N11" i="17"/>
  <c r="L11" i="17"/>
  <c r="J11" i="17"/>
  <c r="N13" i="17"/>
  <c r="L13" i="17"/>
  <c r="J13" i="17"/>
  <c r="N5" i="17"/>
  <c r="L5" i="17"/>
  <c r="J5" i="17"/>
  <c r="N20" i="17"/>
  <c r="L20" i="17"/>
  <c r="J20" i="17"/>
  <c r="N26" i="17"/>
  <c r="L26" i="17"/>
  <c r="J26" i="17"/>
  <c r="N25" i="17"/>
  <c r="L25" i="17"/>
  <c r="J25" i="17"/>
  <c r="N32" i="17"/>
  <c r="L32" i="17"/>
  <c r="N31" i="17"/>
  <c r="L31" i="17"/>
  <c r="J31" i="17"/>
  <c r="N18" i="17"/>
  <c r="L18" i="17"/>
  <c r="J18" i="17"/>
  <c r="N16" i="17"/>
  <c r="L16" i="17"/>
  <c r="J16" i="17"/>
  <c r="N15" i="17"/>
  <c r="L15" i="17"/>
  <c r="J15" i="17"/>
  <c r="N14" i="17"/>
  <c r="L14" i="17"/>
  <c r="J14" i="17"/>
  <c r="N4" i="17"/>
  <c r="L4" i="17"/>
  <c r="J4" i="17"/>
  <c r="N30" i="17"/>
  <c r="L30" i="17"/>
  <c r="J30" i="17"/>
  <c r="AA4" i="25" l="1"/>
  <c r="AA5" i="25"/>
  <c r="AA6" i="25"/>
  <c r="AA7" i="25"/>
  <c r="AA8" i="25"/>
  <c r="AA4" i="20"/>
  <c r="AA5" i="20"/>
  <c r="AA6" i="20"/>
  <c r="AA7" i="20"/>
  <c r="AA8" i="20"/>
  <c r="AA9" i="20"/>
  <c r="AA4" i="23"/>
  <c r="AA5" i="23"/>
  <c r="AA7" i="23"/>
  <c r="AA8" i="23"/>
  <c r="AA9" i="23"/>
  <c r="AA10" i="23"/>
  <c r="AA11" i="23"/>
  <c r="AA12" i="23"/>
  <c r="AA13" i="23"/>
  <c r="AA14" i="23"/>
  <c r="AA15" i="23"/>
  <c r="AA16" i="23"/>
  <c r="AA17" i="23"/>
  <c r="AA18" i="23"/>
  <c r="AA4" i="26"/>
  <c r="AA5" i="26"/>
  <c r="AA7" i="26"/>
  <c r="AA8" i="26"/>
  <c r="AA9" i="26"/>
  <c r="AA12" i="26"/>
  <c r="AA9" i="29"/>
  <c r="Y4" i="20" l="1"/>
  <c r="W3" i="20"/>
  <c r="Y3" i="20"/>
  <c r="Z3" i="20"/>
  <c r="AA3" i="20"/>
  <c r="AA4" i="18" l="1"/>
  <c r="AA5" i="18"/>
  <c r="AA6" i="18"/>
  <c r="AA7" i="18"/>
  <c r="AA8" i="18"/>
  <c r="AA9" i="18"/>
  <c r="AA10" i="18"/>
  <c r="AA11" i="18"/>
  <c r="AA3" i="18"/>
  <c r="Y18" i="23" l="1"/>
  <c r="W18" i="23"/>
  <c r="Y17" i="23"/>
  <c r="W17" i="23"/>
  <c r="Y16" i="23"/>
  <c r="W16" i="23"/>
  <c r="Y15" i="23"/>
  <c r="W15" i="23"/>
  <c r="Y14" i="23"/>
  <c r="W14" i="23"/>
  <c r="Y13" i="23"/>
  <c r="W13" i="23"/>
  <c r="Y12" i="23"/>
  <c r="W12" i="23"/>
  <c r="Y11" i="23"/>
  <c r="W11" i="23"/>
  <c r="Y10" i="23"/>
  <c r="W10" i="23"/>
  <c r="Y9" i="23"/>
  <c r="W9" i="23"/>
  <c r="Y8" i="23"/>
  <c r="W8" i="23"/>
  <c r="Y7" i="23"/>
  <c r="W7" i="23"/>
  <c r="Y5" i="23"/>
  <c r="W5" i="23"/>
  <c r="Y4" i="23"/>
  <c r="W4" i="23"/>
  <c r="AA3" i="23"/>
  <c r="Y3" i="23"/>
  <c r="W3" i="23"/>
  <c r="Y13" i="26"/>
  <c r="W13" i="26"/>
  <c r="Y12" i="26"/>
  <c r="W12" i="26"/>
  <c r="Y9" i="26"/>
  <c r="W9" i="26"/>
  <c r="Y8" i="26"/>
  <c r="W8" i="26"/>
  <c r="Y7" i="26"/>
  <c r="Y5" i="26"/>
  <c r="W5" i="26"/>
  <c r="Y4" i="26"/>
  <c r="W4" i="26"/>
  <c r="AA3" i="26"/>
  <c r="Y3" i="26"/>
  <c r="W3" i="26"/>
  <c r="AA12" i="24"/>
  <c r="Y12" i="24"/>
  <c r="W12" i="24"/>
  <c r="AA11" i="24"/>
  <c r="Y11" i="24"/>
  <c r="W11" i="24"/>
  <c r="AA10" i="24"/>
  <c r="Y10" i="24"/>
  <c r="W10" i="24"/>
  <c r="AA9" i="24"/>
  <c r="Y9" i="24"/>
  <c r="W9" i="24"/>
  <c r="AA8" i="24"/>
  <c r="Y8" i="24"/>
  <c r="W8" i="24"/>
  <c r="AA7" i="24"/>
  <c r="Y7" i="24"/>
  <c r="W7" i="24"/>
  <c r="AA6" i="24"/>
  <c r="Y6" i="24"/>
  <c r="W6" i="24"/>
  <c r="AA5" i="24"/>
  <c r="Y5" i="24"/>
  <c r="W5" i="24"/>
  <c r="AA4" i="24"/>
  <c r="Y4" i="24"/>
  <c r="W4" i="24"/>
  <c r="AA3" i="24"/>
  <c r="Y3" i="24"/>
  <c r="W3" i="24"/>
  <c r="Y8" i="25"/>
  <c r="W8" i="25"/>
  <c r="Y7" i="25"/>
  <c r="W7" i="25"/>
  <c r="Y6" i="25"/>
  <c r="W6" i="25"/>
  <c r="Y5" i="25"/>
  <c r="W5" i="25"/>
  <c r="Y4" i="25"/>
  <c r="W4" i="25"/>
  <c r="AA3" i="25"/>
  <c r="Y3" i="25"/>
  <c r="W3" i="25"/>
  <c r="AA5" i="27"/>
  <c r="Y5" i="27"/>
  <c r="W5" i="27"/>
  <c r="AA4" i="27"/>
  <c r="Y4" i="27"/>
  <c r="W4" i="27"/>
  <c r="AA3" i="27"/>
  <c r="Y3" i="27"/>
  <c r="W3" i="27"/>
  <c r="AA12" i="28"/>
  <c r="Y12" i="28"/>
  <c r="W12" i="28"/>
  <c r="AA11" i="28"/>
  <c r="Y11" i="28"/>
  <c r="W11" i="28"/>
  <c r="AA10" i="28"/>
  <c r="Y10" i="28"/>
  <c r="W10" i="28"/>
  <c r="AA9" i="28"/>
  <c r="Y9" i="28"/>
  <c r="W9" i="28"/>
  <c r="AA8" i="28"/>
  <c r="Y8" i="28"/>
  <c r="W8" i="28"/>
  <c r="AA7" i="28"/>
  <c r="Y7" i="28"/>
  <c r="W7" i="28"/>
  <c r="AA6" i="28"/>
  <c r="Y6" i="28"/>
  <c r="W6" i="28"/>
  <c r="AA5" i="28"/>
  <c r="Y5" i="28"/>
  <c r="W5" i="28"/>
  <c r="AA4" i="28"/>
  <c r="Y4" i="28"/>
  <c r="W4" i="28"/>
  <c r="AA3" i="28"/>
  <c r="Y3" i="28"/>
  <c r="W3" i="28"/>
  <c r="Y9" i="29"/>
  <c r="W9" i="29"/>
  <c r="AA8" i="29"/>
  <c r="Y8" i="29"/>
  <c r="W8" i="29"/>
  <c r="AA7" i="29"/>
  <c r="Y7" i="29"/>
  <c r="W7" i="29"/>
  <c r="AA6" i="29"/>
  <c r="Y6" i="29"/>
  <c r="W6" i="29"/>
  <c r="AA5" i="29"/>
  <c r="Y5" i="29"/>
  <c r="W5" i="29"/>
  <c r="AA4" i="29"/>
  <c r="Y4" i="29"/>
  <c r="W4" i="29"/>
  <c r="AA3" i="29"/>
  <c r="Y3" i="29"/>
  <c r="W3" i="29"/>
  <c r="J3" i="26"/>
  <c r="AJ3" i="26" s="1"/>
  <c r="L3" i="26"/>
  <c r="N3" i="26"/>
  <c r="W4" i="20"/>
  <c r="W5" i="20"/>
  <c r="W6" i="20"/>
  <c r="W7" i="20"/>
  <c r="W8" i="20"/>
  <c r="W9" i="20"/>
  <c r="Y9" i="20"/>
  <c r="Y8" i="20"/>
  <c r="Y7" i="20"/>
  <c r="Y6" i="20"/>
  <c r="Y5" i="20"/>
  <c r="Y11" i="18"/>
  <c r="W11" i="18"/>
  <c r="Y10" i="18"/>
  <c r="W10" i="18"/>
  <c r="Y9" i="18"/>
  <c r="W9" i="18"/>
  <c r="Y8" i="18"/>
  <c r="W8" i="18"/>
  <c r="Y7" i="18"/>
  <c r="W7" i="18"/>
  <c r="Y6" i="18"/>
  <c r="W6" i="18"/>
  <c r="Y5" i="18"/>
  <c r="W5" i="18"/>
  <c r="Y4" i="18"/>
  <c r="W4" i="18"/>
  <c r="Y3" i="18"/>
  <c r="W3" i="18"/>
  <c r="M11" i="18"/>
  <c r="L11" i="18"/>
  <c r="J11" i="18"/>
  <c r="M10" i="18"/>
  <c r="L10" i="18"/>
  <c r="J10" i="18"/>
  <c r="M9" i="18"/>
  <c r="L9" i="18"/>
  <c r="J9" i="18"/>
  <c r="M8" i="18"/>
  <c r="L8" i="18"/>
  <c r="J8" i="18"/>
  <c r="M7" i="18"/>
  <c r="L7" i="18"/>
  <c r="J7" i="18"/>
  <c r="M6" i="18"/>
  <c r="L6" i="18"/>
  <c r="J6" i="18"/>
  <c r="M5" i="18"/>
  <c r="L5" i="18"/>
  <c r="J5" i="18"/>
  <c r="M4" i="18"/>
  <c r="L4" i="18"/>
  <c r="J4" i="18"/>
  <c r="L3" i="18"/>
  <c r="J3" i="18"/>
  <c r="N9" i="29"/>
  <c r="L9" i="29"/>
  <c r="J9" i="29"/>
  <c r="N8" i="29"/>
  <c r="L8" i="29"/>
  <c r="J8" i="29"/>
  <c r="N7" i="29"/>
  <c r="L7" i="29"/>
  <c r="J7" i="29"/>
  <c r="N6" i="29"/>
  <c r="L6" i="29"/>
  <c r="J6" i="29"/>
  <c r="N5" i="29"/>
  <c r="L5" i="29"/>
  <c r="J5" i="29"/>
  <c r="N4" i="29"/>
  <c r="L4" i="29"/>
  <c r="J4" i="29"/>
  <c r="N3" i="29"/>
  <c r="L3" i="29"/>
  <c r="J3" i="29"/>
  <c r="N12" i="28"/>
  <c r="L12" i="28"/>
  <c r="J12" i="28"/>
  <c r="N11" i="28"/>
  <c r="L11" i="28"/>
  <c r="J11" i="28"/>
  <c r="N10" i="28"/>
  <c r="L10" i="28"/>
  <c r="J10" i="28"/>
  <c r="N9" i="28"/>
  <c r="L9" i="28"/>
  <c r="J9" i="28"/>
  <c r="N8" i="28"/>
  <c r="L8" i="28"/>
  <c r="J8" i="28"/>
  <c r="N7" i="28"/>
  <c r="L7" i="28"/>
  <c r="J7" i="28"/>
  <c r="N6" i="28"/>
  <c r="L6" i="28"/>
  <c r="J6" i="28"/>
  <c r="N5" i="28"/>
  <c r="L5" i="28"/>
  <c r="J5" i="28"/>
  <c r="N4" i="28"/>
  <c r="L4" i="28"/>
  <c r="J4" i="28"/>
  <c r="N3" i="28"/>
  <c r="L3" i="28"/>
  <c r="J3" i="28"/>
  <c r="N5" i="27"/>
  <c r="L5" i="27"/>
  <c r="J5" i="27"/>
  <c r="N4" i="27"/>
  <c r="L4" i="27"/>
  <c r="J4" i="27"/>
  <c r="N3" i="27"/>
  <c r="L3" i="27"/>
  <c r="N8" i="25"/>
  <c r="L8" i="25"/>
  <c r="J8" i="25"/>
  <c r="N7" i="25"/>
  <c r="L7" i="25"/>
  <c r="J7" i="25"/>
  <c r="N6" i="25"/>
  <c r="L6" i="25"/>
  <c r="J6" i="25"/>
  <c r="N5" i="25"/>
  <c r="L5" i="25"/>
  <c r="J5" i="25"/>
  <c r="N4" i="25"/>
  <c r="L4" i="25"/>
  <c r="J4" i="25"/>
  <c r="N3" i="25"/>
  <c r="L3" i="25"/>
  <c r="J3" i="25"/>
  <c r="N12" i="24"/>
  <c r="L12" i="24"/>
  <c r="J12" i="24"/>
  <c r="N11" i="24"/>
  <c r="L11" i="24"/>
  <c r="J11" i="24"/>
  <c r="N10" i="24"/>
  <c r="L10" i="24"/>
  <c r="J10" i="24"/>
  <c r="N9" i="24"/>
  <c r="L9" i="24"/>
  <c r="J9" i="24"/>
  <c r="N8" i="24"/>
  <c r="L8" i="24"/>
  <c r="J8" i="24"/>
  <c r="N7" i="24"/>
  <c r="L7" i="24"/>
  <c r="J7" i="24"/>
  <c r="N6" i="24"/>
  <c r="L6" i="24"/>
  <c r="J6" i="24"/>
  <c r="N5" i="24"/>
  <c r="L5" i="24"/>
  <c r="J5" i="24"/>
  <c r="N4" i="24"/>
  <c r="L4" i="24"/>
  <c r="J4" i="24"/>
  <c r="L3" i="24"/>
  <c r="J3" i="24"/>
  <c r="N13" i="26"/>
  <c r="L13" i="26"/>
  <c r="J13" i="26"/>
  <c r="AJ13" i="26" s="1"/>
  <c r="N12" i="26"/>
  <c r="L12" i="26"/>
  <c r="J12" i="26"/>
  <c r="AJ12" i="26" s="1"/>
  <c r="N9" i="26"/>
  <c r="O9" i="26" s="1"/>
  <c r="L9" i="26"/>
  <c r="J9" i="26"/>
  <c r="N8" i="26"/>
  <c r="L8" i="26"/>
  <c r="J8" i="26"/>
  <c r="AJ8" i="26" s="1"/>
  <c r="N7" i="26"/>
  <c r="L7" i="26"/>
  <c r="J7" i="26"/>
  <c r="AJ7" i="26" s="1"/>
  <c r="N5" i="26"/>
  <c r="L5" i="26"/>
  <c r="J5" i="26"/>
  <c r="AJ5" i="26" s="1"/>
  <c r="N4" i="26"/>
  <c r="L4" i="26"/>
  <c r="J4" i="26"/>
  <c r="AJ4" i="26" s="1"/>
  <c r="N18" i="23"/>
  <c r="L18" i="23"/>
  <c r="J18" i="23"/>
  <c r="N17" i="23"/>
  <c r="L17" i="23"/>
  <c r="J17" i="23"/>
  <c r="N16" i="23"/>
  <c r="L16" i="23"/>
  <c r="J16" i="23"/>
  <c r="N15" i="23"/>
  <c r="L15" i="23"/>
  <c r="J15" i="23"/>
  <c r="N14" i="23"/>
  <c r="L14" i="23"/>
  <c r="J14" i="23"/>
  <c r="N13" i="23"/>
  <c r="L13" i="23"/>
  <c r="J13" i="23"/>
  <c r="N12" i="23"/>
  <c r="L12" i="23"/>
  <c r="J12" i="23"/>
  <c r="N11" i="23"/>
  <c r="L11" i="23"/>
  <c r="J11" i="23"/>
  <c r="N10" i="23"/>
  <c r="L10" i="23"/>
  <c r="J10" i="23"/>
  <c r="N9" i="23"/>
  <c r="L9" i="23"/>
  <c r="J9" i="23"/>
  <c r="N8" i="23"/>
  <c r="L8" i="23"/>
  <c r="J8" i="23"/>
  <c r="N7" i="23"/>
  <c r="L7" i="23"/>
  <c r="J7" i="23"/>
  <c r="N5" i="23"/>
  <c r="L5" i="23"/>
  <c r="J5" i="23"/>
  <c r="N4" i="23"/>
  <c r="L4" i="23"/>
  <c r="J4" i="23"/>
  <c r="N3" i="23"/>
  <c r="L3" i="23"/>
  <c r="J3" i="23"/>
  <c r="N9" i="20"/>
  <c r="L9" i="20"/>
  <c r="J9" i="20"/>
  <c r="N8" i="20"/>
  <c r="L8" i="20"/>
  <c r="J8" i="20"/>
  <c r="N7" i="20"/>
  <c r="L7" i="20"/>
  <c r="J7" i="20"/>
  <c r="N6" i="20"/>
  <c r="L6" i="20"/>
  <c r="J6" i="20"/>
  <c r="N5" i="20"/>
  <c r="L5" i="20"/>
  <c r="J5" i="20"/>
  <c r="N4" i="20"/>
  <c r="L4" i="20"/>
  <c r="J4" i="20"/>
  <c r="N3" i="20"/>
  <c r="L3" i="20"/>
  <c r="J3" i="20"/>
  <c r="AJ9" i="26" l="1"/>
  <c r="X9" i="26"/>
  <c r="K9" i="26"/>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alcChain>
</file>

<file path=xl/sharedStrings.xml><?xml version="1.0" encoding="utf-8"?>
<sst xmlns="http://schemas.openxmlformats.org/spreadsheetml/2006/main" count="3517" uniqueCount="589">
  <si>
    <t>Dataset</t>
  </si>
  <si>
    <t>GLOBAL ID</t>
  </si>
  <si>
    <t>Code GCR 2014-2015</t>
  </si>
  <si>
    <t>Series</t>
  </si>
  <si>
    <t>Series unindented</t>
  </si>
  <si>
    <t>Value</t>
  </si>
  <si>
    <t>حقوق مالکیت</t>
  </si>
  <si>
    <t>حفاظت از مالکیت فکری</t>
  </si>
  <si>
    <t xml:space="preserve"> 1. حقوق مالکیت</t>
  </si>
  <si>
    <t>انحراف از بودجه عمومی</t>
  </si>
  <si>
    <t>اعتماد عمومی به سیاستمداران</t>
  </si>
  <si>
    <t>پرداخت نامنظم و رشوه خواری</t>
  </si>
  <si>
    <t>2. اصول اخلاقی و فساد</t>
  </si>
  <si>
    <t>استقلال قضایی</t>
  </si>
  <si>
    <t>پارتی بازی در تصمیم گیری های مقامات عالی رتبه</t>
  </si>
  <si>
    <t>3. اعمال نفوذ ناروا</t>
  </si>
  <si>
    <t>هدر رفتن مخارج دولت</t>
  </si>
  <si>
    <t>تحمیل مقررات دولتی</t>
  </si>
  <si>
    <t>کارایی چارچوب قانونی در حل و فصل اختلافات</t>
  </si>
  <si>
    <r>
      <t xml:space="preserve">کارایی چارچوب قانونی در به چالش کشیدن </t>
    </r>
    <r>
      <rPr>
        <sz val="12"/>
        <color rgb="FFFF0000"/>
        <rFont val="B Mitra"/>
        <charset val="178"/>
      </rPr>
      <t>تصمیمات دولتی</t>
    </r>
  </si>
  <si>
    <t>شفافیت در سیاست گذاری های دولت</t>
  </si>
  <si>
    <t>4. کارایی دولت</t>
  </si>
  <si>
    <t>هزینه های  تروریسم بر کسب و کار</t>
  </si>
  <si>
    <t>هزینه های  جرم و جنایت و خشونت بر کسب و کار</t>
  </si>
  <si>
    <t>جرایم سازمان یافته</t>
  </si>
  <si>
    <t>قابلیت اطمینان به خدمات پلیس</t>
  </si>
  <si>
    <t>5. امنیت</t>
  </si>
  <si>
    <t>آ. موسسات دولتی</t>
  </si>
  <si>
    <t>رفتار اخلاقی شرکت ها</t>
  </si>
  <si>
    <t>1. اخلاق سازمانی</t>
  </si>
  <si>
    <t>قدرت حسابرسی و گزارش استانداردها</t>
  </si>
  <si>
    <r>
      <t xml:space="preserve">کارایی </t>
    </r>
    <r>
      <rPr>
        <sz val="12"/>
        <color rgb="FFFF0000"/>
        <rFont val="B Mitra"/>
        <charset val="178"/>
      </rPr>
      <t xml:space="preserve">سهامداران </t>
    </r>
    <r>
      <rPr>
        <sz val="12"/>
        <rFont val="B Mitra"/>
        <charset val="178"/>
      </rPr>
      <t>شرکت</t>
    </r>
  </si>
  <si>
    <t>حفاظت از منافع سهامداران خرد</t>
  </si>
  <si>
    <t>قدرت حفاظت از سرمایه گذار</t>
  </si>
  <si>
    <t>2. پاسخگویی</t>
  </si>
  <si>
    <t>ب. موسسات خصوصی</t>
  </si>
  <si>
    <t>رکن اول: نهادها</t>
  </si>
  <si>
    <t>کیفیت کل زیرساخت ها</t>
  </si>
  <si>
    <t>کیفیت جاده ها</t>
  </si>
  <si>
    <t>کیفیت زیرساخت های راه آهن</t>
  </si>
  <si>
    <t>کیفیت زیرساخت های بنادر</t>
  </si>
  <si>
    <t>کیفیت زیرساخت های حمل و نقل هوایی</t>
  </si>
  <si>
    <t>ظرفیت خطوط هوایی موجود کیلومتر/هفته، میلیون</t>
  </si>
  <si>
    <t>آ. زیرساخت های حمل و نقل</t>
  </si>
  <si>
    <t>کیفیت تامین برق</t>
  </si>
  <si>
    <t>تعاد خطوط تلفن ثابت به ازای هر 100 نفر</t>
  </si>
  <si>
    <t>تعداد اشتراک تلفن همراه به ازای هر 100 نفر</t>
  </si>
  <si>
    <t>ب. زیرساخت های برق و تلفن</t>
  </si>
  <si>
    <t>رکن دوم: زیرساخت ها</t>
  </si>
  <si>
    <t>توازن بودجه دولتی (بر اساس درصد تولید ناخالص داخلی)</t>
  </si>
  <si>
    <t>پس انداز ناخالص ملی (بر اساس درصد تولید ناخالص داخلی)</t>
  </si>
  <si>
    <t>تورم بر اساس درصد تغییرات سالیانه</t>
  </si>
  <si>
    <t>بدهی های عمومی دولت (بر اساس درصد تولید ناخالص داخلی)</t>
  </si>
  <si>
    <t>رتبه بندی اعتبار کشور</t>
  </si>
  <si>
    <t>-</t>
  </si>
  <si>
    <t>رکن سوم: محیط اقتصاد کلان</t>
  </si>
  <si>
    <t xml:space="preserve">تاثیر مالاریا بر کسب و کار </t>
  </si>
  <si>
    <t xml:space="preserve">تاثیر سل بر کسب و کار </t>
  </si>
  <si>
    <t xml:space="preserve">تاثیر ایدز بر کسب و کار </t>
  </si>
  <si>
    <t>آ. بهداشت</t>
  </si>
  <si>
    <t>کیفیت آموزش و پرورش ابتدایی</t>
  </si>
  <si>
    <t>ب. آموزش ابتدایی</t>
  </si>
  <si>
    <t>رکن چهارم: بهداشت و آموزش ابتدایی</t>
  </si>
  <si>
    <t>الزامات بنیادین</t>
  </si>
  <si>
    <t>2015-2017</t>
  </si>
  <si>
    <t>2015-2018</t>
  </si>
  <si>
    <t>2015-2019</t>
  </si>
  <si>
    <t>2015-2020</t>
  </si>
  <si>
    <t>ثبت نام آموزش متوسطه (درصد ناخالص)</t>
  </si>
  <si>
    <t>ثبت نام آموزش عالی (درصد ناخالص)</t>
  </si>
  <si>
    <t>آ. ظرفیت آموزش</t>
  </si>
  <si>
    <t>کیفیت نظام آموزش و پرورش</t>
  </si>
  <si>
    <t xml:space="preserve"> کیفیت آموزش ریاضی و علوم</t>
  </si>
  <si>
    <r>
      <t xml:space="preserve">کیفیت </t>
    </r>
    <r>
      <rPr>
        <sz val="12"/>
        <color rgb="FFFF0000"/>
        <rFont val="B Mitra"/>
        <charset val="178"/>
      </rPr>
      <t>دانشکده های</t>
    </r>
    <r>
      <rPr>
        <sz val="12"/>
        <color theme="1"/>
        <rFont val="B Mitra"/>
        <charset val="178"/>
      </rPr>
      <t xml:space="preserve"> مدیریت</t>
    </r>
  </si>
  <si>
    <t>دسترسی به اینترنت در مدارس</t>
  </si>
  <si>
    <t xml:space="preserve"> ب. کیفیت آموزش</t>
  </si>
  <si>
    <t>دسترسی به خدمات پژوهش و آموزش</t>
  </si>
  <si>
    <t>میزان آموزش ضمن خدمت به کارکنان</t>
  </si>
  <si>
    <t>پ. در حین کار آموزش</t>
  </si>
  <si>
    <t>رکن پنجم: آموزش عالی</t>
  </si>
  <si>
    <t>شدت رقابت داخلی</t>
  </si>
  <si>
    <t>وجود بنگاه های مسلط بر بازار</t>
  </si>
  <si>
    <t>اثربخشی سیاست ضد انحصاری</t>
  </si>
  <si>
    <t>اثر مالیات بر انگیزه سرمایه گذاری</t>
  </si>
  <si>
    <t>هزینه های  ناشی از سیاست کشاورزی</t>
  </si>
  <si>
    <t>1. رقابت داخلی</t>
  </si>
  <si>
    <t>رواج موانع تجاری</t>
  </si>
  <si>
    <t>رواج مالکیت خارجی</t>
  </si>
  <si>
    <t>تاثیر کسب و کار از قوانین سرمایه گذاری مستقیم خارجی</t>
  </si>
  <si>
    <t>پیچیدگی تشریفات</t>
  </si>
  <si>
    <t>2. رقابت خارجی</t>
  </si>
  <si>
    <t>آ. رقابت</t>
  </si>
  <si>
    <t>میزان مشتری مداری</t>
  </si>
  <si>
    <t>پیچیدگی خریداران</t>
  </si>
  <si>
    <t>ب. کیفیت شرایط تقاضا</t>
  </si>
  <si>
    <t>رکن ششم: کارایی محصولات بازار</t>
  </si>
  <si>
    <t>همکاری در روابط نیروی کار و کارفرما</t>
  </si>
  <si>
    <t xml:space="preserve">روش های استخدام و اخراج </t>
  </si>
  <si>
    <t>انعطاف پذیری در تعیین دستمزد</t>
  </si>
  <si>
    <t>اثر مالیات بر انگیزه برای کار، 1-7 (بهترین)</t>
  </si>
  <si>
    <r>
      <t>هزینه های مازاد (</t>
    </r>
    <r>
      <rPr>
        <sz val="12"/>
        <color rgb="FFFF0000"/>
        <rFont val="B Mitra"/>
        <charset val="178"/>
      </rPr>
      <t>حقوق و دستمزد هفتگی)</t>
    </r>
  </si>
  <si>
    <t>آ. انعطاف پذیری</t>
  </si>
  <si>
    <t>پرداخت و بهره وری</t>
  </si>
  <si>
    <t>تکیه بر مدیریت حرفه ای</t>
  </si>
  <si>
    <t>ظرفیت کشور به حفظ استعدادها</t>
  </si>
  <si>
    <t>ظرفیت کشور برای جذب استعدادها</t>
  </si>
  <si>
    <t>مشارکت زنان در نیروی کار(نسبت به مردان)</t>
  </si>
  <si>
    <t>ب. استفاده بهینه از استعدادها</t>
  </si>
  <si>
    <t>رکن هفتم: کارایی بازار نیروی کار</t>
  </si>
  <si>
    <t>قابل تامین بودن هزینه خدمات مالی</t>
  </si>
  <si>
    <t>در دسترس بودن خدمات مالی</t>
  </si>
  <si>
    <t xml:space="preserve">تامین مالی از طریق بازار داخلی سهام </t>
  </si>
  <si>
    <t>سهولت دسترسی به وام</t>
  </si>
  <si>
    <t>در دسترس بودن سرمایه های پر ریسک</t>
  </si>
  <si>
    <t>آ. بهره وری</t>
  </si>
  <si>
    <t>صداقت بانک ها</t>
  </si>
  <si>
    <t>مقررات تبادلات اوراق بهادار</t>
  </si>
  <si>
    <t>شاخص حقوق قانونی</t>
  </si>
  <si>
    <t>ب. قابلیت اعتماد و امانت</t>
  </si>
  <si>
    <t>رکن هشتم: توسعه بازار مالی</t>
  </si>
  <si>
    <t>در دسترس بودن آخرین تکنولوژی</t>
  </si>
  <si>
    <t>جذب تکنولوژی در سطح بنگاه ها</t>
  </si>
  <si>
    <t>انتقال تکنولوژی و سرمایه گذاری مستقیم خارجی</t>
  </si>
  <si>
    <t>آ. پذیرش تکنولوژی</t>
  </si>
  <si>
    <t>تعداد کاربران اینترنتی (بر اساس درصد)</t>
  </si>
  <si>
    <t>تعداد اشتراک اینترنت پهنای باند (در هر 100 نفر جمعیت)</t>
  </si>
  <si>
    <t>پهنای باند اینترنت بین المللی (به ازای هر کاربر kb/s)</t>
  </si>
  <si>
    <t>تعداد اشتراک اینترنت تلفن همراه (در هر 100 نفر جمعیت)</t>
  </si>
  <si>
    <t>ب. استفاده از فناوری اطلاعات و ارتباطات</t>
  </si>
  <si>
    <t>رکن نهم: آمادگی تکنولوژیکی</t>
  </si>
  <si>
    <r>
      <t>تولید ناخالص داخلی بر اساس قدرت خرید مردم (</t>
    </r>
    <r>
      <rPr>
        <sz val="12"/>
        <color rgb="FFFF0000"/>
        <rFont val="B Mitra"/>
        <charset val="178"/>
      </rPr>
      <t>میلیاردها</t>
    </r>
    <r>
      <rPr>
        <sz val="12"/>
        <color theme="1"/>
        <rFont val="B Mitra"/>
        <charset val="178"/>
      </rPr>
      <t>)</t>
    </r>
  </si>
  <si>
    <t xml:space="preserve">صادرات به عنوان درصدی از تولید ناخالص داخلی </t>
  </si>
  <si>
    <t>شاخص اندازه بازار داخلی</t>
  </si>
  <si>
    <t>آ. اندازه بازار داخلی</t>
  </si>
  <si>
    <t>شاخص اندازه بازار خارجی</t>
  </si>
  <si>
    <t>ب. اندازه بازار خارجی</t>
  </si>
  <si>
    <t>رکن دهم: اندازه بازار</t>
  </si>
  <si>
    <t>افزایش کارایی</t>
  </si>
  <si>
    <t>تعداد تامین کنندگان داخلی</t>
  </si>
  <si>
    <t>کیفیت تامین کنندگان داخلی</t>
  </si>
  <si>
    <t>وضعیت توسعه خوشه ها</t>
  </si>
  <si>
    <t>وضعیت مزیت رقابتی</t>
  </si>
  <si>
    <t>پیشرفته بودن فرایندهای تولید</t>
  </si>
  <si>
    <t>تمایل به تفویض اختیارات</t>
  </si>
  <si>
    <t>کنترل شبکه توزیع بین المللی</t>
  </si>
  <si>
    <t>وسعت بازاریابی</t>
  </si>
  <si>
    <t>وسعت زنجیره ارزش</t>
  </si>
  <si>
    <t>رکن یازدهم: پیشرفته بودن کسب و کار</t>
  </si>
  <si>
    <t>ظرفیت نوآوری</t>
  </si>
  <si>
    <t>کیفیت نهادهای پژوهش های علمی</t>
  </si>
  <si>
    <t>هزینه شرکت در R&amp;D</t>
  </si>
  <si>
    <t xml:space="preserve">همکاری دانشگاه و صنعت در R&amp;D </t>
  </si>
  <si>
    <t>تدارکات محصولات تکنولوژی پیشرفته</t>
  </si>
  <si>
    <t>در دسترس بودن دانشمندان و مهندسان</t>
  </si>
  <si>
    <t>رکن دوازدهم: نوآوری</t>
  </si>
  <si>
    <t>عوامل موثر در نوآوری و پیشرفته بودن</t>
  </si>
  <si>
    <t>شاخص رقابت پذیری جهانی</t>
  </si>
  <si>
    <t>Property rights, 1-7 (best)</t>
  </si>
  <si>
    <t>Intellectual property protection, 1-7 (best)</t>
  </si>
  <si>
    <t>1. Property rights</t>
  </si>
  <si>
    <t>Diversion of public funds, 1-7 (best)</t>
  </si>
  <si>
    <t>Public trust in politicians, 1-7 (best)</t>
  </si>
  <si>
    <t>Irregular payments and bribes, 1-7 (best)</t>
  </si>
  <si>
    <t>2. Ethics and corruption</t>
  </si>
  <si>
    <t>Judicial independence, 1-7 (best)</t>
  </si>
  <si>
    <t>Favoritism in decisions of government officials, 1-7 (best)</t>
  </si>
  <si>
    <t>3. Undue influence</t>
  </si>
  <si>
    <t>Wastefulness of government spending, 1-7 (best)</t>
  </si>
  <si>
    <t>Burden of government regulation, 1-7 (best)</t>
  </si>
  <si>
    <t>Efficiency of legal framework in settling disputes, 1-7 (best)</t>
  </si>
  <si>
    <t>Efficiency of legal framework in challenging regs., 1-7 (best)</t>
  </si>
  <si>
    <t>Transparency of government policymaking, 1-7 (best)</t>
  </si>
  <si>
    <t>4. Government efficiency</t>
  </si>
  <si>
    <t>Business costs of terrorism, 1-7 (best)</t>
  </si>
  <si>
    <t>Business costs of crime and violence, 1-7 (best)</t>
  </si>
  <si>
    <t>Organized crime, 1-7 (best)</t>
  </si>
  <si>
    <t>Reliability of police services, 1-7 (best)</t>
  </si>
  <si>
    <t>5. Security</t>
  </si>
  <si>
    <t>A. Public institutions</t>
  </si>
  <si>
    <t>Ethical behavior of firms, 1-7 (best)</t>
  </si>
  <si>
    <t>1. Corporate ethics</t>
  </si>
  <si>
    <t>Strength of auditing and reporting standards, 1-7 (best)</t>
  </si>
  <si>
    <t>Efficacy of corporate boards, 1-7 (best)</t>
  </si>
  <si>
    <t>Protection of minority shareholders’ interests, 1-7 (best)</t>
  </si>
  <si>
    <t>Strength of investor protection, 0–10 (best)*</t>
  </si>
  <si>
    <t>2. Accountability</t>
  </si>
  <si>
    <t>B. Private institutions</t>
  </si>
  <si>
    <t>1st pillar: Institutions</t>
  </si>
  <si>
    <t>Quality of overall infrastructure, 1-7 (best)</t>
  </si>
  <si>
    <t>Quality of roads, 1-7 (best)</t>
  </si>
  <si>
    <t>Quality of railroad infrastructure, 1-7 (best)</t>
  </si>
  <si>
    <t>Quality of port infrastructure, 1-7 (best)</t>
  </si>
  <si>
    <t>Quality of air transport infrastructure, 1-7 (best)</t>
  </si>
  <si>
    <t>Available airline seat km/week, millions*</t>
  </si>
  <si>
    <t>A. Transport infrastructure</t>
  </si>
  <si>
    <t>Quality of electricity supply, 1-7 (best)</t>
  </si>
  <si>
    <t>Fixed telephone lines/100 pop.*</t>
  </si>
  <si>
    <t>Mobile telephone subscriptions/100 pop.*</t>
  </si>
  <si>
    <t>B. Electricity and telephony infrastructure</t>
  </si>
  <si>
    <t>2nd pillar: Infrastructure</t>
  </si>
  <si>
    <t>Government budget balance, % GDP*</t>
  </si>
  <si>
    <t>Gross national savings, % GDP*</t>
  </si>
  <si>
    <t>Inflation, annual % change*</t>
  </si>
  <si>
    <t>General government debt, % GDP*</t>
  </si>
  <si>
    <t>Country credit rating, 0–100 (best)*</t>
  </si>
  <si>
    <t>3rd pillar: Macroeconomic environment</t>
  </si>
  <si>
    <t>Business impact of malaria, 1-7 (best)</t>
  </si>
  <si>
    <t>Business impact of tuberculosis, 1-7 (best)</t>
  </si>
  <si>
    <t>Business impact of HIV/AIDS, 1-7 (best)</t>
  </si>
  <si>
    <t>A. Health</t>
  </si>
  <si>
    <t>Quality of primary education, 1-7 (best)</t>
  </si>
  <si>
    <t>B. Primary education</t>
  </si>
  <si>
    <t>4th pillar: Health and primary education</t>
  </si>
  <si>
    <t>Basic requirements</t>
  </si>
  <si>
    <t>Secondary education enrollment, gross %*</t>
  </si>
  <si>
    <t>Tertiary education enrollment, gross %*</t>
  </si>
  <si>
    <t>A. Quantity of education</t>
  </si>
  <si>
    <t>Quality of the education system, 1-7 (best)</t>
  </si>
  <si>
    <t>Quality of math and science education, 1-7 (best)</t>
  </si>
  <si>
    <t>Quality of management schools, 1-7 (best)</t>
  </si>
  <si>
    <t>Internet access in schools, 1-7 (best)</t>
  </si>
  <si>
    <t>B. Quality of education</t>
  </si>
  <si>
    <t>Availability of research and training services, 1-7 (best)</t>
  </si>
  <si>
    <t>Extent of staff training, 1-7 (best)</t>
  </si>
  <si>
    <t>C. On-the-job training</t>
  </si>
  <si>
    <t>5th pillar: Higher education and training</t>
  </si>
  <si>
    <t>Intensity of local competition, 1-7 (best)</t>
  </si>
  <si>
    <t>Extent of market dominance, 1-7 (best)</t>
  </si>
  <si>
    <t>Effectiveness of anti-monopoly policy, 1-7 (best)</t>
  </si>
  <si>
    <t>Effect of taxation on incentives to invest, 1-7 (best)</t>
  </si>
  <si>
    <t>Agricultural policy costs, 1-7 (best)</t>
  </si>
  <si>
    <t xml:space="preserve">1. Domestic competition </t>
  </si>
  <si>
    <t>Prevalence of trade barriers, 1-7 (best)</t>
  </si>
  <si>
    <t>Prevalence of foreign ownership, 1-7 (best)</t>
  </si>
  <si>
    <t>Business impact of rules on FDI, 1-7 (best)</t>
  </si>
  <si>
    <t>Burden of customs procedures, 1-7 (best)</t>
  </si>
  <si>
    <t xml:space="preserve">2. Foreign competition </t>
  </si>
  <si>
    <t>A. Competition</t>
  </si>
  <si>
    <t>Degree of customer orientation, 1-7 (best)</t>
  </si>
  <si>
    <t>Buyer sophistication, 1-7 (best)</t>
  </si>
  <si>
    <t>B. Quality of demand conditions</t>
  </si>
  <si>
    <t>6th pillar: Goods market efficiency</t>
  </si>
  <si>
    <t>Cooperation in labor-employer relations, 1-7 (best)</t>
  </si>
  <si>
    <t>Hiring and firing practices, 1-7 (best)</t>
  </si>
  <si>
    <t>Flexibility of wage determination, 1-7 (best)</t>
  </si>
  <si>
    <t>Effect of taxation on incentives to work, 1-7 (best)</t>
  </si>
  <si>
    <t>Redundancy costs, weeks of salary*</t>
  </si>
  <si>
    <t>A. Flexibility</t>
  </si>
  <si>
    <t>Pay and productivity, 1-7 (best)</t>
  </si>
  <si>
    <t>Reliance on professional management, 1-7 (best)</t>
  </si>
  <si>
    <t>Country capacity to retain talent, 1-7 (best)</t>
  </si>
  <si>
    <t>Country capacity to attract talent, 1-7 (best)</t>
  </si>
  <si>
    <t>Women in labor force, ratio to men*</t>
  </si>
  <si>
    <t>B. Efficient use of talent</t>
  </si>
  <si>
    <t>7th pillar: Labor market efficiency</t>
  </si>
  <si>
    <t>Affordability of financial services, 1-7 (best)</t>
  </si>
  <si>
    <t>Availability of financial services, 1-7 (best)</t>
  </si>
  <si>
    <t>Financing through local equity market, 1-7 (best)</t>
  </si>
  <si>
    <t>Ease of access to loans, 1-7 (best)</t>
  </si>
  <si>
    <t>Venture capital availability, 1-7 (best)</t>
  </si>
  <si>
    <t>A. Efficiency</t>
  </si>
  <si>
    <t>Soundness of banks, 1-7 (best)</t>
  </si>
  <si>
    <t>Regulation of securities exchanges, 1-7 (best)</t>
  </si>
  <si>
    <t>Legal rights index, 0–10 (best)*</t>
  </si>
  <si>
    <t>B. Trustworthiness and confidence</t>
  </si>
  <si>
    <t>8th pillar: Financial market development</t>
  </si>
  <si>
    <t>Availability of latest technologies, 1-7 (best)</t>
  </si>
  <si>
    <t>Firm-level technology absorption, 1-7 (best)</t>
  </si>
  <si>
    <t>FDI and technology transfer, 1-7 (best)</t>
  </si>
  <si>
    <t>A. Technological adoption</t>
  </si>
  <si>
    <t>Individuals using Internet, %*</t>
  </si>
  <si>
    <t>Fixed broadband Internet subscriptions/100 pop.*</t>
  </si>
  <si>
    <t>Int’l Internet bandwidth, kb/s per user*</t>
  </si>
  <si>
    <t>Mobile broadband subscriptions/100 pop.*</t>
  </si>
  <si>
    <t xml:space="preserve">B. ICT use </t>
  </si>
  <si>
    <t>9th pillar: Technological readiness</t>
  </si>
  <si>
    <t>GDP (PPP$ billions)*</t>
  </si>
  <si>
    <t>Exports as a percentage of GDP*</t>
  </si>
  <si>
    <t>Domestic market size index, 1–7 (best)*</t>
  </si>
  <si>
    <t>A. Domestic market size</t>
  </si>
  <si>
    <t>Foreign market size index, 1–7 (best)*</t>
  </si>
  <si>
    <t>B. Foreign market size</t>
  </si>
  <si>
    <t>10th pillar: Market size</t>
  </si>
  <si>
    <t>Efficiency enhancers</t>
  </si>
  <si>
    <t>Local supplier quantity, 1-7 (best)</t>
  </si>
  <si>
    <t>Local supplier quality, 1-7 (best)</t>
  </si>
  <si>
    <t>State of cluster development, 1-7 (best)</t>
  </si>
  <si>
    <t>Nature of competitive advantage, 1-7 (best)</t>
  </si>
  <si>
    <t>Production process sophistication, 1-7 (best)</t>
  </si>
  <si>
    <t>Willingness to delegate authority, 1-7 (best)</t>
  </si>
  <si>
    <t>Control of international distribution, 1-7 (best)</t>
  </si>
  <si>
    <t>Extent of marketing, 1-7 (best)</t>
  </si>
  <si>
    <t>Value chain breadth, 1-7 (best)</t>
  </si>
  <si>
    <t xml:space="preserve">11th pillar: Business sophistication </t>
  </si>
  <si>
    <t>Capacity for innovation, 1-7 (best)</t>
  </si>
  <si>
    <t>Quality of scientific research institutions, 1-7 (best)</t>
  </si>
  <si>
    <t>Company spending on R&amp;D, 1-7 (best)</t>
  </si>
  <si>
    <t>University-industry collaboration in R&amp;D, 1-7 (best)</t>
  </si>
  <si>
    <t>Gov’t procurement of advanced tech products, 1-7 (best)</t>
  </si>
  <si>
    <t>Availability of scientists and engineers, 1-7 (best)</t>
  </si>
  <si>
    <t>12th pillar: Innovation</t>
  </si>
  <si>
    <t>Innovation and sophistication factors</t>
  </si>
  <si>
    <t>Global Competitiveness Index</t>
  </si>
  <si>
    <t>P1</t>
  </si>
  <si>
    <t>P11</t>
  </si>
  <si>
    <t>P12</t>
  </si>
  <si>
    <t>P2</t>
  </si>
  <si>
    <t>P3</t>
  </si>
  <si>
    <t>P4</t>
  </si>
  <si>
    <t>S1</t>
  </si>
  <si>
    <t>P5</t>
  </si>
  <si>
    <t>P6-1</t>
  </si>
  <si>
    <t>P6-2</t>
  </si>
  <si>
    <t>P6-3</t>
  </si>
  <si>
    <t>P6-4</t>
  </si>
  <si>
    <t>P6-5</t>
  </si>
  <si>
    <t>P6-6</t>
  </si>
  <si>
    <t>P6-7</t>
  </si>
  <si>
    <t>P6-8</t>
  </si>
  <si>
    <t>P6-9</t>
  </si>
  <si>
    <t>P6-10</t>
  </si>
  <si>
    <t>P6-11</t>
  </si>
  <si>
    <t>P6-12</t>
  </si>
  <si>
    <t>P6-13</t>
  </si>
  <si>
    <t>P6-14</t>
  </si>
  <si>
    <t>P6-15</t>
  </si>
  <si>
    <t>P6</t>
  </si>
  <si>
    <t>P1-1</t>
  </si>
  <si>
    <t>P1-2</t>
  </si>
  <si>
    <t>P1-3</t>
  </si>
  <si>
    <t>P1-4</t>
  </si>
  <si>
    <t>P1-5</t>
  </si>
  <si>
    <t>P1-6</t>
  </si>
  <si>
    <t>P1-7</t>
  </si>
  <si>
    <t>P1-8</t>
  </si>
  <si>
    <t>P1-9</t>
  </si>
  <si>
    <t>P1-10</t>
  </si>
  <si>
    <t>P1-11</t>
  </si>
  <si>
    <t>P1-12</t>
  </si>
  <si>
    <t>P1-13</t>
  </si>
  <si>
    <t>P1-14</t>
  </si>
  <si>
    <t>P1-15</t>
  </si>
  <si>
    <t>P1-16</t>
  </si>
  <si>
    <t>P1-17</t>
  </si>
  <si>
    <t>P1-18</t>
  </si>
  <si>
    <t>P1-19</t>
  </si>
  <si>
    <t>P1-20</t>
  </si>
  <si>
    <t>P1-21</t>
  </si>
  <si>
    <t>P1-22</t>
  </si>
  <si>
    <t>P1-23</t>
  </si>
  <si>
    <t>P1-24</t>
  </si>
  <si>
    <t>P1-25</t>
  </si>
  <si>
    <t>P1-26</t>
  </si>
  <si>
    <t>P1-27</t>
  </si>
  <si>
    <t>P1-28</t>
  </si>
  <si>
    <t>P1-29</t>
  </si>
  <si>
    <t>P1-30</t>
  </si>
  <si>
    <t>P2-1</t>
  </si>
  <si>
    <t>P2-2</t>
  </si>
  <si>
    <t>P2-3</t>
  </si>
  <si>
    <t>P2-4</t>
  </si>
  <si>
    <t>P2-5</t>
  </si>
  <si>
    <t>P2-6</t>
  </si>
  <si>
    <t>P2-7</t>
  </si>
  <si>
    <t>P2-8</t>
  </si>
  <si>
    <t>P4-1</t>
  </si>
  <si>
    <t>P4-2</t>
  </si>
  <si>
    <t>P4-3</t>
  </si>
  <si>
    <t>P4-4</t>
  </si>
  <si>
    <t>P4-5</t>
  </si>
  <si>
    <t>P4-6</t>
  </si>
  <si>
    <t>P5-8</t>
  </si>
  <si>
    <t>P5-9</t>
  </si>
  <si>
    <t>P7-1</t>
  </si>
  <si>
    <t>P7-2</t>
  </si>
  <si>
    <t>P7-3</t>
  </si>
  <si>
    <t>P7-4</t>
  </si>
  <si>
    <t>P7-5</t>
  </si>
  <si>
    <t>P7-6</t>
  </si>
  <si>
    <t>P7-7</t>
  </si>
  <si>
    <t>P7-8</t>
  </si>
  <si>
    <t>P7-9</t>
  </si>
  <si>
    <t>P7-11</t>
  </si>
  <si>
    <t>P7</t>
  </si>
  <si>
    <t>P8-1</t>
  </si>
  <si>
    <t>P8-2</t>
  </si>
  <si>
    <t>P8-3</t>
  </si>
  <si>
    <t>P8-4</t>
  </si>
  <si>
    <t>P8-5</t>
  </si>
  <si>
    <t>P8-6</t>
  </si>
  <si>
    <t>P8-7</t>
  </si>
  <si>
    <t>P8-8</t>
  </si>
  <si>
    <t>P8-10</t>
  </si>
  <si>
    <t>P8</t>
  </si>
  <si>
    <t>P9-1</t>
  </si>
  <si>
    <t>P9-2</t>
  </si>
  <si>
    <t>P9-3</t>
  </si>
  <si>
    <t>P9-4</t>
  </si>
  <si>
    <t>P9</t>
  </si>
  <si>
    <t>P10-1</t>
  </si>
  <si>
    <t>P10</t>
  </si>
  <si>
    <t>S2</t>
  </si>
  <si>
    <t>P11-1</t>
  </si>
  <si>
    <t>P11-2</t>
  </si>
  <si>
    <t>P11-3</t>
  </si>
  <si>
    <t>P11-4</t>
  </si>
  <si>
    <t>P11-5</t>
  </si>
  <si>
    <t>P11-6</t>
  </si>
  <si>
    <t>P11-7</t>
  </si>
  <si>
    <t>P11-8</t>
  </si>
  <si>
    <t>P11-9</t>
  </si>
  <si>
    <t>P12-1</t>
  </si>
  <si>
    <t>P12-2</t>
  </si>
  <si>
    <t>P12-3</t>
  </si>
  <si>
    <t>P12-4</t>
  </si>
  <si>
    <t>P12-5</t>
  </si>
  <si>
    <t>P12-6</t>
  </si>
  <si>
    <t>S3</t>
  </si>
  <si>
    <t>GCI</t>
  </si>
  <si>
    <t>Code</t>
  </si>
  <si>
    <t>Stdv</t>
  </si>
  <si>
    <t>2010-2015</t>
  </si>
  <si>
    <t>Ave-Grows</t>
  </si>
  <si>
    <t>SAve-Grows</t>
  </si>
  <si>
    <t xml:space="preserve">Property rights, </t>
  </si>
  <si>
    <t xml:space="preserve">Intellectual property protection, </t>
  </si>
  <si>
    <t xml:space="preserve">Diversion of public funds, </t>
  </si>
  <si>
    <t xml:space="preserve">Public trust in politicians, </t>
  </si>
  <si>
    <t xml:space="preserve">Irregular payments and bribes, </t>
  </si>
  <si>
    <t xml:space="preserve">Judicial independence, </t>
  </si>
  <si>
    <t xml:space="preserve">Favoritism in decisions of government officials, </t>
  </si>
  <si>
    <t xml:space="preserve">Wastefulness of government spending, </t>
  </si>
  <si>
    <t xml:space="preserve">Burden of government regulation, </t>
  </si>
  <si>
    <t xml:space="preserve">Efficiency of legal framework in settling disputes, </t>
  </si>
  <si>
    <t xml:space="preserve">Efficiency of legal framework in challenging regs., </t>
  </si>
  <si>
    <t xml:space="preserve">Transparency of government policymaking, </t>
  </si>
  <si>
    <t xml:space="preserve">Business costs of terrorism, </t>
  </si>
  <si>
    <t xml:space="preserve">Business costs of crime and violence, </t>
  </si>
  <si>
    <t xml:space="preserve">Organized crime, </t>
  </si>
  <si>
    <t xml:space="preserve">Reliability of police services, </t>
  </si>
  <si>
    <t xml:space="preserve">Ethical behavior of firms, </t>
  </si>
  <si>
    <t xml:space="preserve">Strength of auditing and reporting standards, </t>
  </si>
  <si>
    <t xml:space="preserve">Efficacy of corporate boards, </t>
  </si>
  <si>
    <t xml:space="preserve">Protection of minority shareholders’ interests, </t>
  </si>
  <si>
    <t xml:space="preserve">Quality of overall infrastructure, </t>
  </si>
  <si>
    <t xml:space="preserve">Quality of roads, </t>
  </si>
  <si>
    <t xml:space="preserve">Quality of railroad infrastructure, </t>
  </si>
  <si>
    <t xml:space="preserve">Quality of port infrastructure, </t>
  </si>
  <si>
    <t xml:space="preserve">Quality of air transport infrastructure, </t>
  </si>
  <si>
    <t xml:space="preserve">Quality of electricity supply, </t>
  </si>
  <si>
    <t xml:space="preserve">Business impact of malaria, </t>
  </si>
  <si>
    <t xml:space="preserve">Business impact of tuberculosis, </t>
  </si>
  <si>
    <t xml:space="preserve">Business impact of HIV/AIDS, </t>
  </si>
  <si>
    <t xml:space="preserve">Quality of primary education, </t>
  </si>
  <si>
    <t xml:space="preserve">Intensity of local competition, </t>
  </si>
  <si>
    <t xml:space="preserve">Extent of market dominance, </t>
  </si>
  <si>
    <t xml:space="preserve">Effectiveness of anti-monopoly policy, </t>
  </si>
  <si>
    <t xml:space="preserve">Effect of taxation on incentives to invest, </t>
  </si>
  <si>
    <t xml:space="preserve">Agricultural policy costs, </t>
  </si>
  <si>
    <t xml:space="preserve">Prevalence of trade barriers, </t>
  </si>
  <si>
    <t xml:space="preserve">Prevalence of foreign ownership, </t>
  </si>
  <si>
    <t xml:space="preserve">Business impact of rules on FDI, </t>
  </si>
  <si>
    <t xml:space="preserve">Burden of customs procedures, </t>
  </si>
  <si>
    <t xml:space="preserve">Degree of customer orientation, </t>
  </si>
  <si>
    <t xml:space="preserve">Buyer sophistication, </t>
  </si>
  <si>
    <t xml:space="preserve">Cooperation in labor-employer relations, </t>
  </si>
  <si>
    <t xml:space="preserve">Hiring and firing practices, </t>
  </si>
  <si>
    <t xml:space="preserve">Flexibility of wage determination, </t>
  </si>
  <si>
    <t xml:space="preserve">Effect of taxation on incentives to work, </t>
  </si>
  <si>
    <t xml:space="preserve">Pay and productivity, </t>
  </si>
  <si>
    <t xml:space="preserve">Reliance on professional management, </t>
  </si>
  <si>
    <t xml:space="preserve">Country capacity to retain talent, </t>
  </si>
  <si>
    <t xml:space="preserve">Country capacity to attract talent, </t>
  </si>
  <si>
    <t xml:space="preserve">Affordability of financial services, </t>
  </si>
  <si>
    <t xml:space="preserve">Availability of financial services, </t>
  </si>
  <si>
    <t xml:space="preserve">Financing through local equity market, </t>
  </si>
  <si>
    <t xml:space="preserve">Ease of access to loans, </t>
  </si>
  <si>
    <t xml:space="preserve">Venture capital availability, </t>
  </si>
  <si>
    <t xml:space="preserve">Soundness of banks, </t>
  </si>
  <si>
    <t xml:space="preserve">Regulation of securities exchanges, </t>
  </si>
  <si>
    <t xml:space="preserve">Availability of latest technologies, </t>
  </si>
  <si>
    <t xml:space="preserve">Firm-level technology absorption, </t>
  </si>
  <si>
    <t xml:space="preserve">FDI and technology transfer, </t>
  </si>
  <si>
    <t xml:space="preserve">Local supplier quantity, </t>
  </si>
  <si>
    <t xml:space="preserve">Local supplier quality, </t>
  </si>
  <si>
    <t xml:space="preserve">State of cluster development, </t>
  </si>
  <si>
    <t xml:space="preserve">Nature of competitive advantage, </t>
  </si>
  <si>
    <t xml:space="preserve">Production process sophistication, </t>
  </si>
  <si>
    <t xml:space="preserve">Willingness to delegate authority, </t>
  </si>
  <si>
    <t xml:space="preserve">Control of international distribution, </t>
  </si>
  <si>
    <t xml:space="preserve">Extent of marketing, </t>
  </si>
  <si>
    <t xml:space="preserve">Value chain breadth, </t>
  </si>
  <si>
    <t xml:space="preserve">Capacity for innovation, </t>
  </si>
  <si>
    <t xml:space="preserve">Quality of scientific research institutions, </t>
  </si>
  <si>
    <t xml:space="preserve">Company spending on R&amp;D, </t>
  </si>
  <si>
    <t xml:space="preserve">University-industry collaboration in R&amp;D, </t>
  </si>
  <si>
    <t xml:space="preserve">Gov’t procurement of advanced tech products, </t>
  </si>
  <si>
    <t xml:space="preserve">Availability of scientists and engineers, </t>
  </si>
  <si>
    <t>Corporate ethics</t>
  </si>
  <si>
    <t>اخلاق سازمانی</t>
  </si>
  <si>
    <t xml:space="preserve">Domestic competition </t>
  </si>
  <si>
    <t>رقابت داخلی</t>
  </si>
  <si>
    <t>Property rights</t>
  </si>
  <si>
    <t xml:space="preserve"> حقوق مالکیت</t>
  </si>
  <si>
    <t>Ethics and corruption</t>
  </si>
  <si>
    <t>اصول اخلاقی و فساد</t>
  </si>
  <si>
    <t>Accountability</t>
  </si>
  <si>
    <t>پاسخگویی</t>
  </si>
  <si>
    <t xml:space="preserve">Foreign competition </t>
  </si>
  <si>
    <t>رقابت خارجی</t>
  </si>
  <si>
    <t>Undue influence</t>
  </si>
  <si>
    <t>اعمال نفوذ ناروا</t>
  </si>
  <si>
    <t>Government efficiency</t>
  </si>
  <si>
    <t>کارایی دولت</t>
  </si>
  <si>
    <t>Security</t>
  </si>
  <si>
    <t>امنیت</t>
  </si>
  <si>
    <t xml:space="preserve">Domestic market size index, </t>
  </si>
  <si>
    <t xml:space="preserve">Foreign market size index, </t>
  </si>
  <si>
    <t>Iran</t>
  </si>
  <si>
    <t>عوامل پیشرفته بودن</t>
  </si>
  <si>
    <t>P5-1</t>
  </si>
  <si>
    <t>P5-2</t>
  </si>
  <si>
    <t>P5-3</t>
  </si>
  <si>
    <t>P5-4</t>
  </si>
  <si>
    <t>P5-5</t>
  </si>
  <si>
    <t>P5-6</t>
  </si>
  <si>
    <t>P5-7</t>
  </si>
  <si>
    <t>رکن ششم: کارایی  بازار lpw,g</t>
  </si>
  <si>
    <t>رکن هفتم: کارایی بازار  کار</t>
  </si>
  <si>
    <t xml:space="preserve">رکن یازدهم: کسب و کار های پیشرفته </t>
  </si>
  <si>
    <t>IRN</t>
  </si>
  <si>
    <t>Menap</t>
  </si>
  <si>
    <r>
      <t xml:space="preserve">کارایی چارچوب قانونی در به چالش کشیدن </t>
    </r>
    <r>
      <rPr>
        <b/>
        <sz val="12"/>
        <color rgb="FFFF0000"/>
        <rFont val="Times New Roman"/>
        <family val="1"/>
      </rPr>
      <t>تصمیمات دولتی</t>
    </r>
  </si>
  <si>
    <r>
      <t xml:space="preserve">کارایی </t>
    </r>
    <r>
      <rPr>
        <b/>
        <sz val="12"/>
        <color rgb="FFFF0000"/>
        <rFont val="Times New Roman"/>
        <family val="1"/>
      </rPr>
      <t xml:space="preserve">سهامداران </t>
    </r>
    <r>
      <rPr>
        <b/>
        <sz val="12"/>
        <rFont val="Times New Roman"/>
        <family val="1"/>
      </rPr>
      <t>شرکت</t>
    </r>
  </si>
  <si>
    <r>
      <t xml:space="preserve">کیفیت </t>
    </r>
    <r>
      <rPr>
        <b/>
        <sz val="12"/>
        <color rgb="FFFF0000"/>
        <rFont val="Times New Roman"/>
        <family val="1"/>
      </rPr>
      <t>دانشکده های</t>
    </r>
    <r>
      <rPr>
        <b/>
        <sz val="12"/>
        <color theme="1"/>
        <rFont val="Times New Roman"/>
        <family val="1"/>
      </rPr>
      <t xml:space="preserve"> مدیریت</t>
    </r>
  </si>
  <si>
    <t>OECD</t>
  </si>
  <si>
    <t>P9-5</t>
  </si>
  <si>
    <t>P10-2</t>
  </si>
  <si>
    <t>Type</t>
  </si>
  <si>
    <t>1st pillar</t>
  </si>
  <si>
    <t>2nd pillar</t>
  </si>
  <si>
    <t>3rd pillar</t>
  </si>
  <si>
    <t>4th pillar</t>
  </si>
  <si>
    <t>*</t>
  </si>
  <si>
    <t>5th pillar</t>
  </si>
  <si>
    <t>6th pillar</t>
  </si>
  <si>
    <t>7th pillar</t>
  </si>
  <si>
    <t>8th pillar</t>
  </si>
  <si>
    <t>9th pillar</t>
  </si>
  <si>
    <t>10th pillar</t>
  </si>
  <si>
    <t>11th pillar</t>
  </si>
  <si>
    <t>12th pillar</t>
  </si>
  <si>
    <t>Index</t>
  </si>
  <si>
    <t xml:space="preserve">Reliance on professional management (1/2) </t>
  </si>
  <si>
    <t xml:space="preserve">Intellectual property protection(1/2) </t>
  </si>
  <si>
    <t>_</t>
  </si>
  <si>
    <t xml:space="preserve"> رکن سوم: محیط اقتصاد کلان</t>
  </si>
  <si>
    <t xml:space="preserve"> رکن چهارم: بهداشت و آموزش ابتدایی</t>
  </si>
  <si>
    <t>افزایش دهنده های کارایی</t>
  </si>
  <si>
    <t>رکن ششم: کارایی بازار محصول</t>
  </si>
  <si>
    <t>ب. استفاده کارا از استعدادها</t>
  </si>
  <si>
    <t>رکن هشتم: توسعه یافتگی بازار مالی</t>
  </si>
  <si>
    <t>دسترسی به خدمات مالی</t>
  </si>
  <si>
    <t>توانایی مدیریت خدمات مالی</t>
  </si>
  <si>
    <t>دسترسی به سرمایه های با ریسک بالا</t>
  </si>
  <si>
    <t>تنظیم معاملات اوراق بهادار</t>
  </si>
  <si>
    <t>استقلال و قدرت بانک ها</t>
  </si>
  <si>
    <t>رکن هفتم: کارایی بازار کار</t>
  </si>
  <si>
    <t>میزان عرضه کنندگلن داخلی</t>
  </si>
  <si>
    <t>کیفیت عرضه کنندگان داخلی</t>
  </si>
  <si>
    <t>مزایای ناشی از تمرکز جغرافیایی فعالیت ها</t>
  </si>
  <si>
    <t xml:space="preserve"> مزیت رقابت</t>
  </si>
  <si>
    <t>پیشرفته بودن فرایند تولید</t>
  </si>
  <si>
    <t>تمایل به تفویض اختیار در مدیران</t>
  </si>
  <si>
    <t>گستره زنجیره ارزش</t>
  </si>
  <si>
    <t>مدیریت در توزیع بین المللی</t>
  </si>
  <si>
    <t>هزینه های R&amp;D شرکت ها</t>
  </si>
  <si>
    <t xml:space="preserve">همکاری دانشگاه و صنعت </t>
  </si>
  <si>
    <t>دسترسی بدنه دولت به تولیدات پیشرفته</t>
  </si>
  <si>
    <t xml:space="preserve">دسترسی به مهندسان و دانشمندان </t>
  </si>
  <si>
    <t>diff.GCI</t>
  </si>
  <si>
    <t>diff.MENAP</t>
  </si>
  <si>
    <t>diff.OECD</t>
  </si>
  <si>
    <t>diff.gro.GCI</t>
  </si>
  <si>
    <r>
      <t>شاخص رقابت پذیری جهانی  GCI ترکیبی از 114 شاخصی است که مفاهیم و عوامل مهم بهره‌وری را در سه بخش و 12 رکن منعکس می‌کند. منطق طراحی شاخص GCI بر اساس نظریه مراحل مختلف توسعه‏ی اقتصادی قرار دارد، که در آن سه مرحله در توسعه اقتصادی کشورها شناسایی و متمایز می‌شود‏. در مرحله اول توسعه، اقتصاد کشورها مبتنی بر عوامل تولید است. چنین کشورهایی عمدتا با تکیه بر منابع خود مانند نیروی کار غیرماهر و منابع طبیعی به رقابت می‏پردازند. حفظ رقابت‏پذیری در این مرحله از توسعه، به‌طور عمده به نهادهای دولتی و خصوصی مطلوب (رکن اول)، زیرساخت‏های توسعه‏یافته (رکن دوم)، محیط باثبات اقتصاد کلان (رکن سوم) و نیروی کار سالم و دست‏کم برخوردار از آموزش ابتدایی (رکن چهارم) باز می‏گردد. هم‌زمان با بهبود رقابت‏پذیری کشورها، بهره‏وری آن‏ها و به دنبال آن دستمزد نیروی کار افزایش می‏یابد و در نتیجه، کشورها توسعه‌یافته‌تر می‌شوند. چنین بهبودی در توسعه کشورها را به سمت مرحله‏ی توسعه مبتنی بر کارایی سوق می‏دهد. در این مرحله لازم است که کشورها به فرآیندهای کارآمدتر تولید روی آورند و کیفیت محصولات خود را افزایش دهند، زیرا دستمزدها افزایش یافته و امکان افزایش قیمت‏ها وجود ندارد. در این مرحله، عوامل پیش‌ران رقابت‏پذیری عبارتند از: آموزش عالی (رکن پنجم)، بازار کارای محصول (رکن ششم)، بازار کارای کار (رکن هفتم)، بازارهای مالی توسعه‌یافته (رکن هشتم)، توانایی استفاده از مزایای فناوری‏های موجود (رکن نهم) و برخورداری از بازار داخلی یا خارجی بزرگ (رکن دهم). در نهایت زمانی که کشورها به مرحله‏ی توسعه مبتنی بر نوآوری دست می‏یابند، دستمزدها به اندازه‌ای افزایش یافته که حفظ پرداخت آن‌ها برای بنگاه و حفظ سطح زندگی متناسب با آن تنها در صورتی امکان‌پذیر است که کسب و کارها بتوانند با برخورداری از فرایندهای تولید پیشرفته (رکن یازدهم) و نوآوری (رکن دوازدهم) با تولید کالاهای جدید و متفاوت به رقابت بپردازند. 
شاخص</t>
    </r>
    <r>
      <rPr>
        <sz val="12"/>
        <color theme="1"/>
        <rFont val="Times New Roman"/>
        <family val="1"/>
      </rPr>
      <t>GCI</t>
    </r>
    <r>
      <rPr>
        <sz val="13"/>
        <color theme="1"/>
        <rFont val="B Mitra"/>
        <charset val="178"/>
      </rPr>
      <t>، ترکیب وزنی از سه بخش الزامات بنیادین، افزایش‏دهنده‏های کارایی و عوامل پیشرفته بودن است. وزن هرکدام از این بخش‏ها به مرحله توسعه‏یافتگی کشورها، که با توجه به تولید ناخالص داخلی سرانه و سهم مواد خام از صادرات تعیین می‏شود، بستگی دارد. این سه بخش ترکیبی وزنی از عوامل اساسی و پایه‏ای رقابت‏پذیری (ارکان رقابت‏پذیری) هستند که به دوازده گروه تقسیم می‏شوند. هر کدام از این ارکان خود ترکیب وزنی از چندین متغیر هستند. به‌طوری که رکن اول شامل 21 متغیر، رکن دوم شامل 9 متغیر، رکن سوم شامل 5 متغیر، رکن چهارم شامل 10 متغیر، رکن پنجم شامل 8 متغیر، رکن ششم شامل 16 متغیر، رکن هفتم شامل 10 متغیر، رکن هشتم شامل 8 متغیر، رکن نهم شامل 9 متغیر (که دو متغیر آن در رکن دوم نیز وجود دارد)، رکن دهم شامل 2 متغیر، رکن یازدهم شامل 10 متغیر (که یک متغیر آن در رکن هفتم نیز وجود دارد) و رکن دوازدهم شامل 8 متغیر (که یک متغیر آن در رکن اول نیز وجود دارد) است. برای جلوگیری از مضاعف‌شماری، متغیرهایی که در دو رکن حضور دارند، با وزن نصف در هر رکن لحاظ می‏شوند. بنابراین شاخص رقابت‏پذیری جهانی</t>
    </r>
    <r>
      <rPr>
        <sz val="13"/>
        <color theme="1"/>
        <rFont val="Times New Roman"/>
        <family val="1"/>
      </rPr>
      <t xml:space="preserve"> </t>
    </r>
    <r>
      <rPr>
        <sz val="12"/>
        <color theme="1"/>
        <rFont val="Times New Roman"/>
        <family val="1"/>
      </rPr>
      <t>(GCI)</t>
    </r>
    <r>
      <rPr>
        <sz val="13"/>
        <color theme="1"/>
        <rFont val="Times New Roman"/>
        <family val="1"/>
      </rPr>
      <t xml:space="preserve"> </t>
    </r>
    <r>
      <rPr>
        <sz val="13"/>
        <color theme="1"/>
        <rFont val="B Mitra"/>
        <charset val="178"/>
      </rPr>
      <t>در مجموع شامل 114 متغیر است. وزن اختصاص داده شده به ارکان جهت محاسبه‏ی بخش‏ها و همچنین وزن اختصاص داده شده به متغیرها جهت محاسبه ارکان، برای تمامی کشورها یکسان است. بدین ترتیب شاخص رقابت‏پذیری جهانی</t>
    </r>
    <r>
      <rPr>
        <sz val="13"/>
        <color theme="1"/>
        <rFont val="Times New Roman"/>
        <family val="1"/>
      </rPr>
      <t xml:space="preserve"> </t>
    </r>
    <r>
      <rPr>
        <sz val="12"/>
        <color theme="1"/>
        <rFont val="Times New Roman"/>
        <family val="1"/>
      </rPr>
      <t>(GCI)</t>
    </r>
    <r>
      <rPr>
        <sz val="13"/>
        <color theme="1"/>
        <rFont val="Times New Roman"/>
        <family val="1"/>
      </rPr>
      <t xml:space="preserve"> </t>
    </r>
    <r>
      <rPr>
        <sz val="13"/>
        <color theme="1"/>
        <rFont val="B Mitra"/>
        <charset val="178"/>
      </rPr>
      <t>با نمره‏ای بین یک و هفت به</t>
    </r>
    <r>
      <rPr>
        <sz val="13"/>
        <color theme="1"/>
        <rFont val="Arial"/>
        <family val="2"/>
      </rPr>
      <t>‌</t>
    </r>
    <r>
      <rPr>
        <sz val="13"/>
        <color theme="1"/>
        <rFont val="B Mitra"/>
        <charset val="178"/>
      </rPr>
      <t>دست می‏آید که بر اساس آن کشورها از نظر وضعیت رقابت‌پذیری دسته‌بندی می‌شوند</t>
    </r>
    <r>
      <rPr>
        <sz val="13"/>
        <color theme="1"/>
        <rFont val="Times New Roman"/>
        <family val="1"/>
      </rPr>
      <t>.</t>
    </r>
  </si>
  <si>
    <t>موسسه پژوهشی اقتصاد مالی بهین</t>
  </si>
  <si>
    <t>موسسه پژوهشی اقتصاد مالی بهین، یک مرکز مطالعاتی و پژوهشی غیردولتی است که بر مطالعات کاربردی و پژوهش های اقتصادی و مالی تمرکز داشته و طرح های مطالعاتی مختلفی در زمینه 
برآورد و محاسبات اقتصادی ملی، منطقه ای و بنگاهی از جمله برآورد بهره وری و موجودی سرمایه، و مدل سازی  اقتصادی تمرکز دارد. این موسسه از سال 1389 با مجوز شورای عالی گسترش وزارت علوم، تحقیقات و فناوری ( شماره 22/13/1556) و به شماره ثبت 29858 تاسیس و فعالیت می کند.</t>
  </si>
  <si>
    <t>www.befri.ac.ir</t>
  </si>
  <si>
    <t xml:space="preserve">این فایل شامل داده های شاخص رقابت پذیری جهانی  Global Competitiveness Index  ایران،  منطقه منا و  OECD طی دوره 2015-2010 است. 
این داده ها مستخرج از  مجموعه داده های مجمع جهانی اقتصاد  است:                                                                           World Economic Forum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</si>
</sst>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2" x14ac:knownFonts="1">
    <font>
      <sz val="11"/>
      <color theme="1"/>
      <name val="Calibri"/>
      <family val="2"/>
      <scheme val="minor"/>
    </font>
    <font>
      <b/>
      <sz val="12"/>
      <color theme="0"/>
      <name val="Times New Roman"/>
      <family val="1"/>
    </font>
    <font>
      <sz val="12"/>
      <color theme="1"/>
      <name val="B Mitra"/>
      <charset val="178"/>
    </font>
    <font>
      <b/>
      <sz val="9"/>
      <color theme="1"/>
      <name val="Times New Roman"/>
      <family val="1"/>
    </font>
    <font>
      <sz val="12"/>
      <color theme="1"/>
      <name val="Times New Roman"/>
      <family val="1"/>
    </font>
    <font>
      <sz val="14"/>
      <color theme="1"/>
      <name val="Times New Roman"/>
      <family val="1"/>
    </font>
    <font>
      <sz val="12"/>
      <color rgb="FFFF0000"/>
      <name val="B Mitra"/>
      <charset val="178"/>
    </font>
    <font>
      <sz val="12"/>
      <name val="B Mitra"/>
      <charset val="178"/>
    </font>
    <font>
      <b/>
      <sz val="12"/>
      <color theme="1"/>
      <name val="B Mitra"/>
      <charset val="178"/>
    </font>
    <font>
      <b/>
      <sz val="12"/>
      <color theme="1"/>
      <name val="Times New Roman"/>
      <family val="1"/>
    </font>
    <font>
      <b/>
      <sz val="11"/>
      <color theme="1"/>
      <name val="B Titr"/>
      <charset val="178"/>
    </font>
    <font>
      <b/>
      <sz val="14"/>
      <color theme="1"/>
      <name val="Times New Roman"/>
      <family val="1"/>
    </font>
    <font>
      <sz val="11"/>
      <color theme="1"/>
      <name val="Times New Roman"/>
      <family val="1"/>
    </font>
    <font>
      <b/>
      <sz val="11"/>
      <color theme="0"/>
      <name val="Times New Roman"/>
      <family val="1"/>
    </font>
    <font>
      <b/>
      <sz val="14"/>
      <color theme="0"/>
      <name val="Times New Roman"/>
      <family val="1"/>
    </font>
    <font>
      <b/>
      <sz val="14"/>
      <name val="Times New Roman"/>
      <family val="1"/>
    </font>
    <font>
      <b/>
      <sz val="11"/>
      <name val="B Titr"/>
      <charset val="178"/>
    </font>
    <font>
      <sz val="11"/>
      <name val="Calibri"/>
      <family val="2"/>
      <scheme val="minor"/>
    </font>
    <font>
      <b/>
      <sz val="11"/>
      <color theme="1"/>
      <name val="Times New Roman"/>
      <family val="1"/>
    </font>
    <font>
      <b/>
      <sz val="20"/>
      <color theme="0"/>
      <name val="Times New Roman"/>
      <family val="1"/>
    </font>
    <font>
      <b/>
      <sz val="12"/>
      <color rgb="FFFF0000"/>
      <name val="Times New Roman"/>
      <family val="1"/>
    </font>
    <font>
      <b/>
      <sz val="12"/>
      <name val="Times New Roman"/>
      <family val="1"/>
    </font>
    <font>
      <b/>
      <sz val="11"/>
      <color theme="1"/>
      <name val="Calibri"/>
      <family val="2"/>
      <scheme val="minor"/>
    </font>
    <font>
      <sz val="12"/>
      <name val="Times New Roman"/>
      <family val="1"/>
    </font>
    <font>
      <b/>
      <sz val="20"/>
      <color theme="1"/>
      <name val="Times New Roman"/>
      <family val="1"/>
    </font>
    <font>
      <b/>
      <sz val="20"/>
      <color theme="1"/>
      <name val="Calibri"/>
      <family val="2"/>
      <scheme val="minor"/>
    </font>
    <font>
      <sz val="13"/>
      <color theme="1"/>
      <name val="B Mitra"/>
      <charset val="178"/>
    </font>
    <font>
      <sz val="13"/>
      <color theme="1"/>
      <name val="Times New Roman"/>
      <family val="1"/>
    </font>
    <font>
      <sz val="13"/>
      <color theme="1"/>
      <name val="Arial"/>
      <family val="2"/>
    </font>
    <font>
      <sz val="11"/>
      <color theme="1"/>
      <name val="B Mitra"/>
      <charset val="178"/>
    </font>
    <font>
      <b/>
      <sz val="14"/>
      <name val="B Mitra"/>
      <charset val="178"/>
    </font>
    <font>
      <u/>
      <sz val="11"/>
      <color theme="10"/>
      <name val="Calibri"/>
      <family val="2"/>
      <scheme val="minor"/>
    </font>
  </fonts>
  <fills count="1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5"/>
        <bgColor indexed="64"/>
      </patternFill>
    </fill>
    <fill>
      <patternFill patternType="solid">
        <fgColor theme="7" tint="0.79998168889431442"/>
        <bgColor indexed="64"/>
      </patternFill>
    </fill>
    <fill>
      <patternFill patternType="solid">
        <fgColor theme="4"/>
        <bgColor indexed="64"/>
      </patternFill>
    </fill>
    <fill>
      <patternFill patternType="solid">
        <fgColor theme="0"/>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FF0000"/>
        <bgColor indexed="64"/>
      </patternFill>
    </fill>
    <fill>
      <patternFill patternType="solid">
        <fgColor theme="6"/>
        <bgColor indexed="64"/>
      </patternFill>
    </fill>
    <fill>
      <patternFill patternType="solid">
        <fgColor indexed="9"/>
        <bgColor indexed="64"/>
      </patternFill>
    </fill>
  </fills>
  <borders count="34">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xf numFmtId="0" fontId="31" fillId="0" borderId="0" applyNumberFormat="0" applyFill="0" applyBorder="0" applyAlignment="0" applyProtection="0"/>
  </cellStyleXfs>
  <cellXfs count="245">
    <xf numFmtId="0" fontId="0" fillId="0" borderId="0" xfId="0"/>
    <xf numFmtId="0" fontId="1" fillId="2" borderId="1" xfId="0" applyFont="1" applyFill="1" applyBorder="1" applyAlignment="1" applyProtection="1">
      <alignment horizontal="center" vertical="justify"/>
    </xf>
    <xf numFmtId="0" fontId="2" fillId="3" borderId="3" xfId="0" applyFont="1" applyFill="1" applyBorder="1" applyAlignment="1" applyProtection="1">
      <alignment horizontal="right" readingOrder="2"/>
    </xf>
    <xf numFmtId="0" fontId="4" fillId="3" borderId="3" xfId="0" applyFont="1" applyFill="1" applyBorder="1" applyAlignment="1" applyProtection="1">
      <alignment horizontal="center" vertical="justify"/>
    </xf>
    <xf numFmtId="0" fontId="2" fillId="3" borderId="5" xfId="0" applyFont="1" applyFill="1" applyBorder="1" applyAlignment="1" applyProtection="1">
      <alignment horizontal="right" vertical="justify" readingOrder="2"/>
    </xf>
    <xf numFmtId="0" fontId="4" fillId="3" borderId="5" xfId="0" applyFont="1" applyFill="1" applyBorder="1" applyAlignment="1" applyProtection="1">
      <alignment horizontal="center" vertical="justify"/>
    </xf>
    <xf numFmtId="0" fontId="4" fillId="3" borderId="5" xfId="0" applyFont="1" applyFill="1" applyBorder="1" applyAlignment="1">
      <alignment horizontal="center" vertical="justify"/>
    </xf>
    <xf numFmtId="0" fontId="2" fillId="3" borderId="6" xfId="0" applyFont="1" applyFill="1" applyBorder="1" applyAlignment="1" applyProtection="1">
      <alignment horizontal="right" vertical="justify" readingOrder="2"/>
    </xf>
    <xf numFmtId="0" fontId="2" fillId="4" borderId="2" xfId="0" applyFont="1" applyFill="1" applyBorder="1" applyAlignment="1" applyProtection="1">
      <alignment horizontal="right" vertical="justify" readingOrder="2"/>
    </xf>
    <xf numFmtId="0" fontId="4" fillId="3" borderId="6" xfId="0" applyFont="1" applyFill="1" applyBorder="1" applyAlignment="1">
      <alignment horizontal="center" vertical="justify"/>
    </xf>
    <xf numFmtId="0" fontId="4" fillId="3" borderId="7" xfId="0" applyFont="1" applyFill="1" applyBorder="1" applyAlignment="1">
      <alignment horizontal="center" vertical="justify"/>
    </xf>
    <xf numFmtId="0" fontId="2" fillId="5" borderId="3" xfId="0" applyFont="1" applyFill="1" applyBorder="1" applyAlignment="1" applyProtection="1">
      <alignment horizontal="right" vertical="justify" readingOrder="2"/>
    </xf>
    <xf numFmtId="0" fontId="4" fillId="5" borderId="3" xfId="0" applyFont="1" applyFill="1" applyBorder="1" applyAlignment="1">
      <alignment horizontal="center" vertical="justify"/>
    </xf>
    <xf numFmtId="0" fontId="2" fillId="5" borderId="5" xfId="0" applyFont="1" applyFill="1" applyBorder="1" applyAlignment="1" applyProtection="1">
      <alignment horizontal="right" vertical="justify" readingOrder="2"/>
    </xf>
    <xf numFmtId="0" fontId="4" fillId="5" borderId="5" xfId="0" applyFont="1" applyFill="1" applyBorder="1" applyAlignment="1">
      <alignment horizontal="center" vertical="justify"/>
    </xf>
    <xf numFmtId="0" fontId="2" fillId="6" borderId="5" xfId="0" applyFont="1" applyFill="1" applyBorder="1" applyAlignment="1" applyProtection="1">
      <alignment horizontal="right" vertical="justify" readingOrder="2"/>
    </xf>
    <xf numFmtId="0" fontId="2" fillId="5" borderId="6" xfId="0" applyFont="1" applyFill="1" applyBorder="1" applyAlignment="1" applyProtection="1">
      <alignment horizontal="right" vertical="justify" readingOrder="2"/>
    </xf>
    <xf numFmtId="0" fontId="4" fillId="5" borderId="9" xfId="0" applyFont="1" applyFill="1" applyBorder="1" applyAlignment="1">
      <alignment horizontal="center" vertical="justify"/>
    </xf>
    <xf numFmtId="0" fontId="2" fillId="4" borderId="10" xfId="0" applyFont="1" applyFill="1" applyBorder="1" applyAlignment="1" applyProtection="1">
      <alignment horizontal="right" vertical="justify" readingOrder="2"/>
    </xf>
    <xf numFmtId="0" fontId="4" fillId="5" borderId="11" xfId="0" applyFont="1" applyFill="1" applyBorder="1" applyAlignment="1">
      <alignment horizontal="center" vertical="justify"/>
    </xf>
    <xf numFmtId="0" fontId="4" fillId="5" borderId="1" xfId="0" applyFont="1" applyFill="1" applyBorder="1" applyAlignment="1">
      <alignment horizontal="center" vertical="justify"/>
    </xf>
    <xf numFmtId="0" fontId="4" fillId="5" borderId="12" xfId="0" applyFont="1" applyFill="1" applyBorder="1" applyAlignment="1">
      <alignment horizontal="center" vertical="justify"/>
    </xf>
    <xf numFmtId="0" fontId="2" fillId="6" borderId="3" xfId="0" applyFont="1" applyFill="1" applyBorder="1" applyAlignment="1" applyProtection="1">
      <alignment horizontal="justify" vertical="justify"/>
    </xf>
    <xf numFmtId="0" fontId="4" fillId="0" borderId="3" xfId="0" applyFont="1" applyBorder="1" applyAlignment="1">
      <alignment horizontal="center" vertical="justify"/>
    </xf>
    <xf numFmtId="0" fontId="2" fillId="6" borderId="5" xfId="0" applyFont="1" applyFill="1" applyBorder="1" applyAlignment="1" applyProtection="1">
      <alignment horizontal="justify" vertical="justify"/>
    </xf>
    <xf numFmtId="0" fontId="4" fillId="0" borderId="5" xfId="0" applyFont="1" applyBorder="1" applyAlignment="1">
      <alignment horizontal="center" vertical="justify"/>
    </xf>
    <xf numFmtId="0" fontId="2" fillId="6" borderId="6" xfId="0" applyFont="1" applyFill="1" applyBorder="1" applyAlignment="1" applyProtection="1">
      <alignment horizontal="justify" vertical="justify"/>
    </xf>
    <xf numFmtId="0" fontId="2" fillId="4" borderId="10" xfId="0" applyFont="1" applyFill="1" applyBorder="1" applyAlignment="1" applyProtection="1">
      <alignment horizontal="justify" vertical="justify"/>
    </xf>
    <xf numFmtId="0" fontId="4" fillId="0" borderId="6" xfId="0" applyFont="1" applyBorder="1" applyAlignment="1">
      <alignment horizontal="center" vertical="justify"/>
    </xf>
    <xf numFmtId="0" fontId="4" fillId="0" borderId="7" xfId="0" applyFont="1" applyBorder="1" applyAlignment="1">
      <alignment horizontal="center" vertical="justify"/>
    </xf>
    <xf numFmtId="0" fontId="2" fillId="5" borderId="3" xfId="0" applyFont="1" applyFill="1" applyBorder="1" applyAlignment="1" applyProtection="1">
      <alignment horizontal="justify" vertical="justify"/>
    </xf>
    <xf numFmtId="0" fontId="2" fillId="5" borderId="5" xfId="0" applyFont="1" applyFill="1" applyBorder="1" applyAlignment="1" applyProtection="1">
      <alignment horizontal="justify" vertical="justify"/>
    </xf>
    <xf numFmtId="0" fontId="2" fillId="5" borderId="6" xfId="0" applyFont="1" applyFill="1" applyBorder="1" applyAlignment="1" applyProtection="1">
      <alignment horizontal="justify" vertical="justify"/>
    </xf>
    <xf numFmtId="0" fontId="4" fillId="5" borderId="6" xfId="0" applyFont="1" applyFill="1" applyBorder="1" applyAlignment="1">
      <alignment horizontal="center" vertical="justify"/>
    </xf>
    <xf numFmtId="0" fontId="4" fillId="5" borderId="7" xfId="0" applyFont="1" applyFill="1" applyBorder="1" applyAlignment="1">
      <alignment horizontal="center" vertical="justify"/>
    </xf>
    <xf numFmtId="0" fontId="8" fillId="7" borderId="13" xfId="0" applyFont="1" applyFill="1" applyBorder="1" applyAlignment="1" applyProtection="1">
      <alignment horizontal="right" vertical="justify"/>
    </xf>
    <xf numFmtId="0" fontId="3" fillId="7" borderId="13" xfId="0" applyFont="1" applyFill="1" applyBorder="1" applyAlignment="1" applyProtection="1">
      <alignment vertical="center"/>
    </xf>
    <xf numFmtId="0" fontId="3" fillId="7" borderId="14" xfId="0" applyFont="1" applyFill="1" applyBorder="1" applyAlignment="1" applyProtection="1">
      <alignment vertical="center"/>
    </xf>
    <xf numFmtId="0" fontId="2" fillId="6" borderId="15" xfId="0" applyFont="1" applyFill="1" applyBorder="1" applyAlignment="1" applyProtection="1">
      <alignment horizontal="right" vertical="justify"/>
    </xf>
    <xf numFmtId="0" fontId="4" fillId="3" borderId="15" xfId="0" applyFont="1" applyFill="1" applyBorder="1" applyAlignment="1">
      <alignment horizontal="center" vertical="justify"/>
    </xf>
    <xf numFmtId="0" fontId="2" fillId="6" borderId="5" xfId="0" applyFont="1" applyFill="1" applyBorder="1" applyAlignment="1" applyProtection="1">
      <alignment horizontal="right" vertical="justify"/>
    </xf>
    <xf numFmtId="0" fontId="2" fillId="3" borderId="5" xfId="0" applyFont="1" applyFill="1" applyBorder="1" applyAlignment="1" applyProtection="1">
      <alignment horizontal="right" vertical="justify"/>
    </xf>
    <xf numFmtId="0" fontId="2" fillId="3" borderId="6" xfId="0" applyFont="1" applyFill="1" applyBorder="1" applyAlignment="1" applyProtection="1">
      <alignment horizontal="right" vertical="justify"/>
    </xf>
    <xf numFmtId="0" fontId="2" fillId="4" borderId="10" xfId="0" applyFont="1" applyFill="1" applyBorder="1" applyAlignment="1" applyProtection="1">
      <alignment horizontal="right" vertical="justify"/>
    </xf>
    <xf numFmtId="0" fontId="2" fillId="3" borderId="3" xfId="0" applyFont="1" applyFill="1" applyBorder="1" applyAlignment="1" applyProtection="1">
      <alignment horizontal="right" vertical="justify" readingOrder="2"/>
    </xf>
    <xf numFmtId="0" fontId="4" fillId="3" borderId="3" xfId="0" applyFont="1" applyFill="1" applyBorder="1" applyAlignment="1">
      <alignment horizontal="center" vertical="justify"/>
    </xf>
    <xf numFmtId="0" fontId="2" fillId="3" borderId="3" xfId="0" applyFont="1" applyFill="1" applyBorder="1" applyAlignment="1" applyProtection="1">
      <alignment horizontal="justify" vertical="justify"/>
    </xf>
    <xf numFmtId="0" fontId="2" fillId="3" borderId="5" xfId="0" applyFont="1" applyFill="1" applyBorder="1" applyAlignment="1" applyProtection="1">
      <alignment horizontal="justify" vertical="justify"/>
    </xf>
    <xf numFmtId="0" fontId="2" fillId="3" borderId="6" xfId="0" applyFont="1" applyFill="1" applyBorder="1" applyAlignment="1" applyProtection="1">
      <alignment horizontal="justify" vertical="justify"/>
    </xf>
    <xf numFmtId="0" fontId="2" fillId="6" borderId="3" xfId="0" applyFont="1" applyFill="1" applyBorder="1" applyAlignment="1" applyProtection="1">
      <alignment horizontal="right" vertical="justify" readingOrder="2"/>
    </xf>
    <xf numFmtId="0" fontId="8" fillId="7" borderId="10" xfId="0" applyFont="1" applyFill="1" applyBorder="1" applyAlignment="1" applyProtection="1">
      <alignment horizontal="justify" vertical="justify"/>
    </xf>
    <xf numFmtId="0" fontId="9" fillId="3" borderId="3" xfId="0" applyFont="1" applyFill="1" applyBorder="1" applyAlignment="1">
      <alignment horizontal="center" vertical="justify"/>
    </xf>
    <xf numFmtId="0" fontId="9" fillId="3" borderId="16" xfId="0" applyFont="1" applyFill="1" applyBorder="1" applyAlignment="1">
      <alignment horizontal="center" vertical="justify"/>
    </xf>
    <xf numFmtId="0" fontId="2" fillId="3" borderId="15" xfId="0" applyFont="1" applyFill="1" applyBorder="1" applyAlignment="1" applyProtection="1">
      <alignment horizontal="justify" vertical="justify"/>
    </xf>
    <xf numFmtId="0" fontId="6" fillId="5" borderId="5" xfId="0" applyFont="1" applyFill="1" applyBorder="1" applyAlignment="1" applyProtection="1">
      <alignment horizontal="right" vertical="justify"/>
    </xf>
    <xf numFmtId="0" fontId="4" fillId="5" borderId="17" xfId="0" applyFont="1" applyFill="1" applyBorder="1" applyAlignment="1">
      <alignment horizontal="center" vertical="justify"/>
    </xf>
    <xf numFmtId="0" fontId="8" fillId="7" borderId="13" xfId="0" applyFont="1" applyFill="1" applyBorder="1" applyAlignment="1" applyProtection="1">
      <alignment horizontal="justify" vertical="justify"/>
    </xf>
    <xf numFmtId="0" fontId="9" fillId="7" borderId="13" xfId="0" applyFont="1" applyFill="1" applyBorder="1" applyAlignment="1">
      <alignment horizontal="center" vertical="justify"/>
    </xf>
    <xf numFmtId="0" fontId="9" fillId="7" borderId="14" xfId="0" applyFont="1" applyFill="1" applyBorder="1" applyAlignment="1">
      <alignment horizontal="center" vertical="justify"/>
    </xf>
    <xf numFmtId="0" fontId="10" fillId="8" borderId="13" xfId="0" applyFont="1" applyFill="1" applyBorder="1" applyAlignment="1" applyProtection="1">
      <alignment horizontal="center" vertical="justify"/>
    </xf>
    <xf numFmtId="0" fontId="11" fillId="8" borderId="13" xfId="0" applyFont="1" applyFill="1" applyBorder="1" applyAlignment="1">
      <alignment horizontal="center" vertical="justify"/>
    </xf>
    <xf numFmtId="0" fontId="12" fillId="0" borderId="0" xfId="0" applyFont="1" applyFill="1" applyAlignment="1" applyProtection="1">
      <alignment horizontal="justify" vertical="justify"/>
    </xf>
    <xf numFmtId="0" fontId="4" fillId="0" borderId="0" xfId="0" applyFont="1" applyAlignment="1">
      <alignment horizontal="center" vertical="justify"/>
    </xf>
    <xf numFmtId="0" fontId="5" fillId="0" borderId="0" xfId="0" applyFont="1" applyAlignment="1">
      <alignment horizontal="center" vertical="justify"/>
    </xf>
    <xf numFmtId="0" fontId="13" fillId="2" borderId="2" xfId="0" applyFont="1" applyFill="1" applyBorder="1" applyAlignment="1" applyProtection="1">
      <alignment horizontal="center" vertical="justify"/>
    </xf>
    <xf numFmtId="2" fontId="12" fillId="3" borderId="4" xfId="0" applyNumberFormat="1" applyFont="1" applyFill="1" applyBorder="1" applyAlignment="1" applyProtection="1">
      <alignment horizontal="center"/>
    </xf>
    <xf numFmtId="2" fontId="12" fillId="4" borderId="8" xfId="0" applyNumberFormat="1" applyFont="1" applyFill="1" applyBorder="1" applyAlignment="1" applyProtection="1">
      <alignment horizontal="center"/>
    </xf>
    <xf numFmtId="2" fontId="12" fillId="5" borderId="4" xfId="0" applyNumberFormat="1" applyFont="1" applyFill="1" applyBorder="1" applyAlignment="1" applyProtection="1">
      <alignment horizontal="center"/>
    </xf>
    <xf numFmtId="2" fontId="12" fillId="6" borderId="4" xfId="0" applyNumberFormat="1" applyFont="1" applyFill="1" applyBorder="1" applyAlignment="1" applyProtection="1">
      <alignment horizontal="center"/>
    </xf>
    <xf numFmtId="2" fontId="12" fillId="7" borderId="8" xfId="0" applyNumberFormat="1" applyFont="1" applyFill="1" applyBorder="1" applyAlignment="1" applyProtection="1">
      <alignment horizontal="center"/>
    </xf>
    <xf numFmtId="2" fontId="12" fillId="8" borderId="4" xfId="0" applyNumberFormat="1" applyFont="1" applyFill="1" applyBorder="1" applyAlignment="1" applyProtection="1">
      <alignment horizontal="center"/>
    </xf>
    <xf numFmtId="2" fontId="12" fillId="6" borderId="8" xfId="0" applyNumberFormat="1" applyFont="1" applyFill="1" applyBorder="1" applyAlignment="1" applyProtection="1">
      <alignment horizontal="center"/>
    </xf>
    <xf numFmtId="0" fontId="12" fillId="0" borderId="0" xfId="0" applyFont="1" applyAlignment="1">
      <alignment horizontal="center" vertical="justify"/>
    </xf>
    <xf numFmtId="0" fontId="11" fillId="8" borderId="13" xfId="0" applyFont="1" applyFill="1" applyBorder="1" applyAlignment="1" applyProtection="1">
      <alignment horizontal="justify" vertical="justify"/>
    </xf>
    <xf numFmtId="0" fontId="14" fillId="2" borderId="1" xfId="0" applyFont="1" applyFill="1" applyBorder="1" applyAlignment="1" applyProtection="1">
      <alignment horizontal="center" vertical="justify"/>
    </xf>
    <xf numFmtId="0" fontId="5" fillId="3" borderId="3" xfId="0" applyFont="1" applyFill="1" applyBorder="1" applyProtection="1"/>
    <xf numFmtId="0" fontId="5" fillId="3" borderId="5" xfId="0" applyFont="1" applyFill="1" applyBorder="1" applyAlignment="1" applyProtection="1">
      <alignment horizontal="justify" vertical="justify"/>
    </xf>
    <xf numFmtId="0" fontId="5" fillId="3" borderId="6" xfId="0" applyFont="1" applyFill="1" applyBorder="1" applyAlignment="1" applyProtection="1">
      <alignment horizontal="justify" vertical="justify"/>
    </xf>
    <xf numFmtId="0" fontId="5" fillId="4" borderId="18" xfId="0" applyFont="1" applyFill="1" applyBorder="1" applyAlignment="1" applyProtection="1">
      <alignment horizontal="justify" vertical="justify"/>
    </xf>
    <xf numFmtId="0" fontId="5" fillId="5" borderId="16" xfId="0" applyFont="1" applyFill="1" applyBorder="1" applyAlignment="1" applyProtection="1">
      <alignment horizontal="justify" vertical="justify"/>
    </xf>
    <xf numFmtId="0" fontId="5" fillId="5" borderId="19" xfId="0" applyFont="1" applyFill="1" applyBorder="1" applyAlignment="1" applyProtection="1">
      <alignment horizontal="justify" vertical="justify"/>
    </xf>
    <xf numFmtId="0" fontId="5" fillId="6" borderId="19" xfId="0" applyFont="1" applyFill="1" applyBorder="1" applyAlignment="1" applyProtection="1">
      <alignment horizontal="justify" vertical="justify"/>
    </xf>
    <xf numFmtId="0" fontId="5" fillId="5" borderId="7" xfId="0" applyFont="1" applyFill="1" applyBorder="1" applyAlignment="1" applyProtection="1">
      <alignment horizontal="justify" vertical="justify"/>
    </xf>
    <xf numFmtId="0" fontId="5" fillId="4" borderId="20" xfId="0" applyFont="1" applyFill="1" applyBorder="1" applyAlignment="1" applyProtection="1">
      <alignment horizontal="justify" vertical="justify"/>
    </xf>
    <xf numFmtId="0" fontId="5" fillId="6" borderId="3" xfId="0" applyFont="1" applyFill="1" applyBorder="1" applyAlignment="1" applyProtection="1">
      <alignment horizontal="justify" vertical="justify"/>
    </xf>
    <xf numFmtId="0" fontId="5" fillId="6" borderId="5" xfId="0" applyFont="1" applyFill="1" applyBorder="1" applyAlignment="1" applyProtection="1">
      <alignment horizontal="justify" vertical="justify"/>
    </xf>
    <xf numFmtId="0" fontId="5" fillId="6" borderId="6" xfId="0" applyFont="1" applyFill="1" applyBorder="1" applyAlignment="1" applyProtection="1">
      <alignment horizontal="justify" vertical="justify"/>
    </xf>
    <xf numFmtId="0" fontId="5" fillId="5" borderId="3" xfId="0" applyFont="1" applyFill="1" applyBorder="1" applyAlignment="1" applyProtection="1">
      <alignment horizontal="justify" vertical="justify"/>
    </xf>
    <xf numFmtId="0" fontId="5" fillId="5" borderId="5" xfId="0" applyFont="1" applyFill="1" applyBorder="1" applyAlignment="1" applyProtection="1">
      <alignment horizontal="justify" vertical="justify"/>
    </xf>
    <xf numFmtId="0" fontId="5" fillId="5" borderId="6" xfId="0" applyFont="1" applyFill="1" applyBorder="1" applyAlignment="1" applyProtection="1">
      <alignment horizontal="justify" vertical="justify"/>
    </xf>
    <xf numFmtId="0" fontId="11" fillId="7" borderId="13" xfId="0" applyFont="1" applyFill="1" applyBorder="1" applyAlignment="1" applyProtection="1">
      <alignment horizontal="justify" vertical="justify"/>
    </xf>
    <xf numFmtId="0" fontId="5" fillId="6" borderId="15" xfId="0" applyFont="1" applyFill="1" applyBorder="1" applyAlignment="1" applyProtection="1">
      <alignment horizontal="justify" vertical="justify"/>
    </xf>
    <xf numFmtId="0" fontId="5" fillId="3" borderId="3" xfId="0" applyFont="1" applyFill="1" applyBorder="1" applyAlignment="1" applyProtection="1">
      <alignment horizontal="justify" vertical="justify"/>
    </xf>
    <xf numFmtId="0" fontId="11" fillId="7" borderId="20" xfId="0" applyFont="1" applyFill="1" applyBorder="1" applyAlignment="1" applyProtection="1">
      <alignment horizontal="justify" vertical="justify"/>
    </xf>
    <xf numFmtId="0" fontId="5" fillId="3" borderId="15" xfId="0" applyFont="1" applyFill="1" applyBorder="1" applyAlignment="1" applyProtection="1">
      <alignment horizontal="justify" vertical="justify"/>
    </xf>
    <xf numFmtId="0" fontId="5" fillId="0" borderId="0" xfId="0" applyFont="1" applyFill="1" applyAlignment="1" applyProtection="1">
      <alignment horizontal="justify" vertical="justify"/>
    </xf>
    <xf numFmtId="2" fontId="0" fillId="0" borderId="0" xfId="0" applyNumberFormat="1"/>
    <xf numFmtId="0" fontId="0" fillId="9" borderId="0" xfId="0" applyFill="1"/>
    <xf numFmtId="0" fontId="17" fillId="8" borderId="0" xfId="0" applyFont="1" applyFill="1"/>
    <xf numFmtId="0" fontId="0" fillId="0" borderId="0" xfId="0" applyAlignment="1">
      <alignment horizontal="center"/>
    </xf>
    <xf numFmtId="2" fontId="9" fillId="3" borderId="5" xfId="0" applyNumberFormat="1" applyFont="1" applyFill="1" applyBorder="1" applyAlignment="1" applyProtection="1">
      <alignment horizontal="center"/>
    </xf>
    <xf numFmtId="0" fontId="0" fillId="12" borderId="0" xfId="0" applyFill="1"/>
    <xf numFmtId="0" fontId="0" fillId="8" borderId="0" xfId="0" applyFill="1"/>
    <xf numFmtId="2" fontId="1" fillId="2" borderId="5" xfId="0" applyNumberFormat="1" applyFont="1" applyFill="1" applyBorder="1" applyAlignment="1" applyProtection="1">
      <alignment horizontal="center" vertical="justify"/>
    </xf>
    <xf numFmtId="2" fontId="11" fillId="8" borderId="5" xfId="0" applyNumberFormat="1" applyFont="1" applyFill="1" applyBorder="1" applyAlignment="1">
      <alignment horizontal="center" vertical="justify"/>
    </xf>
    <xf numFmtId="2" fontId="12" fillId="0" borderId="5" xfId="0" applyNumberFormat="1" applyFont="1" applyBorder="1" applyAlignment="1">
      <alignment horizontal="center"/>
    </xf>
    <xf numFmtId="2" fontId="18" fillId="8" borderId="5" xfId="0" applyNumberFormat="1" applyFont="1" applyFill="1" applyBorder="1" applyAlignment="1" applyProtection="1">
      <alignment horizontal="center" vertical="justify"/>
    </xf>
    <xf numFmtId="2" fontId="18" fillId="0" borderId="5" xfId="0" applyNumberFormat="1" applyFont="1" applyBorder="1" applyAlignment="1">
      <alignment horizontal="center"/>
    </xf>
    <xf numFmtId="2" fontId="19" fillId="10" borderId="5" xfId="0" applyNumberFormat="1" applyFont="1" applyFill="1" applyBorder="1" applyAlignment="1">
      <alignment horizontal="center"/>
    </xf>
    <xf numFmtId="2" fontId="9" fillId="3" borderId="5" xfId="0" applyNumberFormat="1" applyFont="1" applyFill="1" applyBorder="1" applyAlignment="1" applyProtection="1">
      <alignment horizontal="center" readingOrder="2"/>
    </xf>
    <xf numFmtId="2" fontId="9" fillId="3" borderId="5" xfId="0" applyNumberFormat="1" applyFont="1" applyFill="1" applyBorder="1" applyAlignment="1" applyProtection="1">
      <alignment horizontal="center" vertical="justify"/>
    </xf>
    <xf numFmtId="2" fontId="9" fillId="3" borderId="5" xfId="0" applyNumberFormat="1" applyFont="1" applyFill="1" applyBorder="1" applyAlignment="1" applyProtection="1">
      <alignment horizontal="center" vertical="justify" readingOrder="2"/>
    </xf>
    <xf numFmtId="2" fontId="9" fillId="3" borderId="5" xfId="0" applyNumberFormat="1" applyFont="1" applyFill="1" applyBorder="1" applyAlignment="1">
      <alignment horizontal="center" vertical="justify"/>
    </xf>
    <xf numFmtId="2" fontId="9" fillId="5" borderId="5" xfId="0" applyNumberFormat="1" applyFont="1" applyFill="1" applyBorder="1" applyAlignment="1" applyProtection="1">
      <alignment horizontal="center" vertical="justify" readingOrder="2"/>
    </xf>
    <xf numFmtId="2" fontId="9" fillId="5" borderId="5" xfId="0" applyNumberFormat="1" applyFont="1" applyFill="1" applyBorder="1" applyAlignment="1">
      <alignment horizontal="center" vertical="justify"/>
    </xf>
    <xf numFmtId="2" fontId="9" fillId="5" borderId="5" xfId="0" applyNumberFormat="1" applyFont="1" applyFill="1" applyBorder="1" applyAlignment="1" applyProtection="1">
      <alignment horizontal="center" vertical="justify"/>
    </xf>
    <xf numFmtId="2" fontId="20" fillId="5" borderId="5" xfId="0" applyNumberFormat="1" applyFont="1" applyFill="1" applyBorder="1" applyAlignment="1" applyProtection="1">
      <alignment horizontal="center" vertical="justify"/>
    </xf>
    <xf numFmtId="0" fontId="0" fillId="7" borderId="0" xfId="0" applyFill="1"/>
    <xf numFmtId="2" fontId="19" fillId="10" borderId="19" xfId="0" applyNumberFormat="1" applyFont="1" applyFill="1" applyBorder="1" applyAlignment="1">
      <alignment horizontal="center"/>
    </xf>
    <xf numFmtId="2" fontId="9" fillId="3" borderId="5" xfId="0" applyNumberFormat="1" applyFont="1" applyFill="1" applyBorder="1" applyAlignment="1">
      <alignment horizontal="center"/>
    </xf>
    <xf numFmtId="0" fontId="14" fillId="2" borderId="5" xfId="0" applyFont="1" applyFill="1" applyBorder="1" applyAlignment="1" applyProtection="1">
      <alignment horizontal="center" vertical="justify"/>
    </xf>
    <xf numFmtId="0" fontId="1" fillId="2" borderId="5" xfId="0" applyFont="1" applyFill="1" applyBorder="1" applyAlignment="1" applyProtection="1">
      <alignment horizontal="center" vertical="justify"/>
    </xf>
    <xf numFmtId="0" fontId="5" fillId="3" borderId="5" xfId="0" applyFont="1" applyFill="1" applyBorder="1" applyAlignment="1" applyProtection="1">
      <alignment horizontal="center"/>
    </xf>
    <xf numFmtId="0" fontId="2" fillId="3" borderId="5" xfId="0" applyFont="1" applyFill="1" applyBorder="1" applyAlignment="1" applyProtection="1">
      <alignment horizontal="center" readingOrder="2"/>
    </xf>
    <xf numFmtId="0" fontId="0" fillId="0" borderId="5" xfId="0" applyBorder="1" applyAlignment="1">
      <alignment horizontal="center"/>
    </xf>
    <xf numFmtId="2" fontId="0" fillId="0" borderId="5" xfId="0" applyNumberFormat="1" applyBorder="1" applyAlignment="1">
      <alignment horizontal="center"/>
    </xf>
    <xf numFmtId="0" fontId="5" fillId="3" borderId="5" xfId="0" applyFont="1" applyFill="1" applyBorder="1" applyAlignment="1" applyProtection="1">
      <alignment horizontal="center" vertical="justify"/>
    </xf>
    <xf numFmtId="0" fontId="2" fillId="3" borderId="5" xfId="0" applyFont="1" applyFill="1" applyBorder="1" applyAlignment="1" applyProtection="1">
      <alignment horizontal="center" vertical="justify" readingOrder="2"/>
    </xf>
    <xf numFmtId="0" fontId="5" fillId="9" borderId="5" xfId="0" applyFont="1" applyFill="1" applyBorder="1" applyAlignment="1" applyProtection="1">
      <alignment horizontal="center" vertical="justify"/>
    </xf>
    <xf numFmtId="0" fontId="2" fillId="9" borderId="5" xfId="0" applyFont="1" applyFill="1" applyBorder="1" applyAlignment="1" applyProtection="1">
      <alignment horizontal="center" vertical="justify" readingOrder="2"/>
    </xf>
    <xf numFmtId="0" fontId="0" fillId="9" borderId="5" xfId="0" applyFill="1" applyBorder="1" applyAlignment="1">
      <alignment horizontal="center"/>
    </xf>
    <xf numFmtId="2" fontId="0" fillId="9" borderId="5" xfId="0" applyNumberFormat="1" applyFill="1" applyBorder="1" applyAlignment="1">
      <alignment horizontal="center"/>
    </xf>
    <xf numFmtId="0" fontId="5" fillId="5" borderId="5" xfId="0" applyFont="1" applyFill="1" applyBorder="1" applyAlignment="1" applyProtection="1">
      <alignment horizontal="center" vertical="justify"/>
    </xf>
    <xf numFmtId="0" fontId="2" fillId="5" borderId="5" xfId="0" applyFont="1" applyFill="1" applyBorder="1" applyAlignment="1" applyProtection="1">
      <alignment horizontal="center" vertical="justify" readingOrder="2"/>
    </xf>
    <xf numFmtId="0" fontId="2" fillId="9" borderId="5" xfId="0" applyFont="1" applyFill="1" applyBorder="1" applyAlignment="1" applyProtection="1">
      <alignment horizontal="center" vertical="justify"/>
    </xf>
    <xf numFmtId="2" fontId="0" fillId="11" borderId="5" xfId="0" applyNumberFormat="1" applyFill="1" applyBorder="1" applyAlignment="1">
      <alignment horizontal="center"/>
    </xf>
    <xf numFmtId="0" fontId="0" fillId="11" borderId="5" xfId="0" applyFill="1" applyBorder="1" applyAlignment="1">
      <alignment horizontal="center"/>
    </xf>
    <xf numFmtId="0" fontId="2" fillId="5" borderId="5" xfId="0" applyFont="1" applyFill="1" applyBorder="1" applyAlignment="1" applyProtection="1">
      <alignment horizontal="center" vertical="justify"/>
    </xf>
    <xf numFmtId="0" fontId="2" fillId="3" borderId="5" xfId="0" applyFont="1" applyFill="1" applyBorder="1" applyAlignment="1" applyProtection="1">
      <alignment horizontal="center" vertical="justify"/>
    </xf>
    <xf numFmtId="2" fontId="9" fillId="7" borderId="5" xfId="0" applyNumberFormat="1" applyFont="1" applyFill="1" applyBorder="1" applyAlignment="1" applyProtection="1">
      <alignment horizontal="center" vertical="justify" readingOrder="2"/>
    </xf>
    <xf numFmtId="2" fontId="9" fillId="7" borderId="5" xfId="0" applyNumberFormat="1" applyFont="1" applyFill="1" applyBorder="1" applyAlignment="1">
      <alignment horizontal="center" vertical="justify"/>
    </xf>
    <xf numFmtId="2" fontId="9" fillId="7" borderId="5" xfId="0" applyNumberFormat="1" applyFont="1" applyFill="1" applyBorder="1" applyAlignment="1" applyProtection="1">
      <alignment horizontal="center" vertical="justify"/>
    </xf>
    <xf numFmtId="2" fontId="9" fillId="13" borderId="5" xfId="0" applyNumberFormat="1" applyFont="1" applyFill="1" applyBorder="1" applyAlignment="1" applyProtection="1">
      <alignment horizontal="center" vertical="justify"/>
    </xf>
    <xf numFmtId="2" fontId="9" fillId="13" borderId="5" xfId="0" applyNumberFormat="1" applyFont="1" applyFill="1" applyBorder="1" applyAlignment="1">
      <alignment horizontal="center" vertical="justify"/>
    </xf>
    <xf numFmtId="0" fontId="0" fillId="13" borderId="0" xfId="0" applyFill="1"/>
    <xf numFmtId="2" fontId="3" fillId="13" borderId="5" xfId="0" applyNumberFormat="1" applyFont="1" applyFill="1" applyBorder="1" applyAlignment="1" applyProtection="1">
      <alignment horizontal="center" vertical="center"/>
    </xf>
    <xf numFmtId="2" fontId="1" fillId="2" borderId="19" xfId="0" applyNumberFormat="1" applyFont="1" applyFill="1" applyBorder="1" applyAlignment="1" applyProtection="1">
      <alignment horizontal="center" vertical="justify"/>
    </xf>
    <xf numFmtId="2" fontId="9" fillId="3" borderId="19" xfId="0" applyNumberFormat="1" applyFont="1" applyFill="1" applyBorder="1" applyAlignment="1" applyProtection="1">
      <alignment horizontal="center" vertical="justify"/>
    </xf>
    <xf numFmtId="2" fontId="9" fillId="3" borderId="19" xfId="0" applyNumberFormat="1" applyFont="1" applyFill="1" applyBorder="1" applyAlignment="1">
      <alignment horizontal="center" vertical="justify"/>
    </xf>
    <xf numFmtId="2" fontId="9" fillId="7" borderId="19" xfId="0" applyNumberFormat="1" applyFont="1" applyFill="1" applyBorder="1" applyAlignment="1">
      <alignment horizontal="center" vertical="justify"/>
    </xf>
    <xf numFmtId="2" fontId="9" fillId="5" borderId="19" xfId="0" applyNumberFormat="1" applyFont="1" applyFill="1" applyBorder="1" applyAlignment="1">
      <alignment horizontal="center" vertical="justify"/>
    </xf>
    <xf numFmtId="2" fontId="3" fillId="13" borderId="19" xfId="0" applyNumberFormat="1" applyFont="1" applyFill="1" applyBorder="1" applyAlignment="1" applyProtection="1">
      <alignment horizontal="center" vertical="center"/>
    </xf>
    <xf numFmtId="2" fontId="9" fillId="13" borderId="19" xfId="0" applyNumberFormat="1" applyFont="1" applyFill="1" applyBorder="1" applyAlignment="1">
      <alignment horizontal="center" vertical="justify"/>
    </xf>
    <xf numFmtId="2" fontId="11" fillId="8" borderId="19" xfId="0" applyNumberFormat="1" applyFont="1" applyFill="1" applyBorder="1" applyAlignment="1">
      <alignment horizontal="center" vertical="justify"/>
    </xf>
    <xf numFmtId="0" fontId="1" fillId="2" borderId="23" xfId="0" applyFont="1" applyFill="1" applyBorder="1" applyAlignment="1" applyProtection="1">
      <alignment horizontal="center" vertical="justify"/>
    </xf>
    <xf numFmtId="0" fontId="1" fillId="2" borderId="24" xfId="0" applyFont="1" applyFill="1" applyBorder="1" applyAlignment="1" applyProtection="1">
      <alignment horizontal="center" vertical="justify"/>
    </xf>
    <xf numFmtId="2" fontId="4" fillId="5" borderId="5" xfId="0" applyNumberFormat="1" applyFont="1" applyFill="1" applyBorder="1" applyAlignment="1" applyProtection="1">
      <alignment horizontal="center"/>
    </xf>
    <xf numFmtId="2" fontId="4" fillId="5" borderId="5" xfId="0" applyNumberFormat="1" applyFont="1" applyFill="1" applyBorder="1" applyAlignment="1">
      <alignment horizontal="center"/>
    </xf>
    <xf numFmtId="2" fontId="4" fillId="7" borderId="5" xfId="0" applyNumberFormat="1" applyFont="1" applyFill="1" applyBorder="1" applyAlignment="1" applyProtection="1">
      <alignment horizontal="center"/>
    </xf>
    <xf numFmtId="2" fontId="4" fillId="7" borderId="5" xfId="0" applyNumberFormat="1" applyFont="1" applyFill="1" applyBorder="1" applyAlignment="1">
      <alignment horizontal="center"/>
    </xf>
    <xf numFmtId="0" fontId="4" fillId="5" borderId="23" xfId="0" applyFont="1" applyFill="1" applyBorder="1" applyAlignment="1">
      <alignment horizontal="center"/>
    </xf>
    <xf numFmtId="0" fontId="4" fillId="5" borderId="5" xfId="0" applyFont="1" applyFill="1" applyBorder="1" applyAlignment="1">
      <alignment horizontal="center"/>
    </xf>
    <xf numFmtId="2" fontId="4" fillId="5" borderId="24" xfId="0" applyNumberFormat="1" applyFont="1" applyFill="1" applyBorder="1" applyAlignment="1">
      <alignment horizontal="center"/>
    </xf>
    <xf numFmtId="0" fontId="4" fillId="7" borderId="23" xfId="0" applyFont="1" applyFill="1" applyBorder="1" applyAlignment="1">
      <alignment horizontal="center"/>
    </xf>
    <xf numFmtId="0" fontId="4" fillId="7" borderId="5" xfId="0" applyFont="1" applyFill="1" applyBorder="1" applyAlignment="1">
      <alignment horizontal="center"/>
    </xf>
    <xf numFmtId="2" fontId="4" fillId="7" borderId="24" xfId="0" applyNumberFormat="1" applyFont="1" applyFill="1" applyBorder="1" applyAlignment="1">
      <alignment horizontal="center"/>
    </xf>
    <xf numFmtId="0" fontId="4" fillId="13" borderId="23" xfId="0" applyFont="1" applyFill="1" applyBorder="1" applyAlignment="1" applyProtection="1">
      <alignment horizontal="center" vertical="center"/>
    </xf>
    <xf numFmtId="2" fontId="4" fillId="13" borderId="5" xfId="0" applyNumberFormat="1" applyFont="1" applyFill="1" applyBorder="1" applyAlignment="1">
      <alignment horizontal="center"/>
    </xf>
    <xf numFmtId="2" fontId="4" fillId="13" borderId="24" xfId="0" applyNumberFormat="1" applyFont="1" applyFill="1" applyBorder="1" applyAlignment="1">
      <alignment horizontal="center"/>
    </xf>
    <xf numFmtId="0" fontId="4" fillId="13" borderId="5" xfId="0" applyFont="1" applyFill="1" applyBorder="1" applyAlignment="1">
      <alignment horizontal="center"/>
    </xf>
    <xf numFmtId="0" fontId="4" fillId="13" borderId="23" xfId="0" applyFont="1" applyFill="1" applyBorder="1" applyAlignment="1">
      <alignment horizontal="center"/>
    </xf>
    <xf numFmtId="0" fontId="23" fillId="8" borderId="23" xfId="0" applyFont="1" applyFill="1" applyBorder="1" applyAlignment="1">
      <alignment horizontal="center"/>
    </xf>
    <xf numFmtId="2" fontId="23" fillId="8" borderId="5" xfId="0" applyNumberFormat="1" applyFont="1" applyFill="1" applyBorder="1" applyAlignment="1">
      <alignment horizontal="center"/>
    </xf>
    <xf numFmtId="0" fontId="23" fillId="8" borderId="5" xfId="0" applyFont="1" applyFill="1" applyBorder="1" applyAlignment="1">
      <alignment horizontal="center"/>
    </xf>
    <xf numFmtId="2" fontId="4" fillId="8" borderId="5" xfId="0" applyNumberFormat="1" applyFont="1" applyFill="1" applyBorder="1" applyAlignment="1">
      <alignment horizontal="center"/>
    </xf>
    <xf numFmtId="2" fontId="4" fillId="8" borderId="24" xfId="0" applyNumberFormat="1" applyFont="1" applyFill="1" applyBorder="1" applyAlignment="1">
      <alignment horizontal="center"/>
    </xf>
    <xf numFmtId="2" fontId="23" fillId="8" borderId="24" xfId="0" applyNumberFormat="1" applyFont="1" applyFill="1" applyBorder="1" applyAlignment="1">
      <alignment horizontal="center"/>
    </xf>
    <xf numFmtId="0" fontId="4" fillId="0" borderId="25" xfId="0" applyFont="1" applyBorder="1"/>
    <xf numFmtId="0" fontId="4" fillId="0" borderId="0" xfId="0" applyFont="1" applyBorder="1"/>
    <xf numFmtId="0" fontId="4" fillId="0" borderId="26" xfId="0" applyFont="1" applyBorder="1"/>
    <xf numFmtId="0" fontId="22" fillId="0" borderId="0" xfId="0" applyFont="1"/>
    <xf numFmtId="2" fontId="24" fillId="0" borderId="5" xfId="0" applyNumberFormat="1" applyFont="1" applyBorder="1" applyAlignment="1">
      <alignment horizontal="center"/>
    </xf>
    <xf numFmtId="0" fontId="25" fillId="0" borderId="0" xfId="0" applyFont="1"/>
    <xf numFmtId="2" fontId="24" fillId="0" borderId="21" xfId="0" applyNumberFormat="1" applyFont="1" applyBorder="1" applyAlignment="1">
      <alignment horizontal="center"/>
    </xf>
    <xf numFmtId="2" fontId="14" fillId="2" borderId="21" xfId="0" applyNumberFormat="1" applyFont="1" applyFill="1" applyBorder="1" applyAlignment="1" applyProtection="1">
      <alignment horizontal="center" vertical="justify"/>
    </xf>
    <xf numFmtId="2" fontId="5" fillId="3" borderId="21" xfId="0" applyNumberFormat="1" applyFont="1" applyFill="1" applyBorder="1" applyAlignment="1" applyProtection="1">
      <alignment horizontal="center"/>
    </xf>
    <xf numFmtId="2" fontId="5" fillId="3" borderId="21" xfId="0" applyNumberFormat="1" applyFont="1" applyFill="1" applyBorder="1" applyAlignment="1" applyProtection="1">
      <alignment horizontal="center" vertical="justify"/>
    </xf>
    <xf numFmtId="2" fontId="5" fillId="7" borderId="21" xfId="0" applyNumberFormat="1" applyFont="1" applyFill="1" applyBorder="1" applyAlignment="1" applyProtection="1">
      <alignment horizontal="center" vertical="justify"/>
    </xf>
    <xf numFmtId="2" fontId="5" fillId="5" borderId="21" xfId="0" applyNumberFormat="1" applyFont="1" applyFill="1" applyBorder="1" applyAlignment="1" applyProtection="1">
      <alignment horizontal="center" vertical="justify"/>
    </xf>
    <xf numFmtId="2" fontId="5" fillId="13" borderId="21" xfId="0" applyNumberFormat="1" applyFont="1" applyFill="1" applyBorder="1" applyAlignment="1" applyProtection="1">
      <alignment horizontal="center" vertical="justify"/>
    </xf>
    <xf numFmtId="2" fontId="5" fillId="8" borderId="21" xfId="0" applyNumberFormat="1" applyFont="1" applyFill="1" applyBorder="1" applyAlignment="1" applyProtection="1">
      <alignment horizontal="center" vertical="justify"/>
    </xf>
    <xf numFmtId="0" fontId="11" fillId="5" borderId="30" xfId="0" applyFont="1" applyFill="1" applyBorder="1"/>
    <xf numFmtId="0" fontId="5" fillId="5" borderId="31" xfId="0" applyFont="1" applyFill="1" applyBorder="1"/>
    <xf numFmtId="2" fontId="14" fillId="2" borderId="30" xfId="0" applyNumberFormat="1" applyFont="1" applyFill="1" applyBorder="1" applyAlignment="1" applyProtection="1">
      <alignment horizontal="center" vertical="center"/>
    </xf>
    <xf numFmtId="0" fontId="5" fillId="5" borderId="32"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8" xfId="0" applyFont="1" applyFill="1" applyBorder="1" applyAlignment="1">
      <alignment horizontal="center" vertical="center"/>
    </xf>
    <xf numFmtId="0" fontId="2" fillId="4" borderId="5" xfId="0" applyFont="1" applyFill="1" applyBorder="1" applyAlignment="1" applyProtection="1">
      <alignment horizontal="center" vertical="justify" readingOrder="2"/>
    </xf>
    <xf numFmtId="0" fontId="2" fillId="4" borderId="5" xfId="0" applyFont="1" applyFill="1" applyBorder="1" applyAlignment="1" applyProtection="1">
      <alignment horizontal="center" vertical="justify"/>
    </xf>
    <xf numFmtId="0" fontId="8" fillId="12" borderId="5" xfId="0" applyFont="1" applyFill="1" applyBorder="1" applyAlignment="1" applyProtection="1">
      <alignment horizontal="center" vertical="justify"/>
    </xf>
    <xf numFmtId="0" fontId="3" fillId="12" borderId="5" xfId="0" applyFont="1" applyFill="1" applyBorder="1" applyAlignment="1" applyProtection="1">
      <alignment horizontal="center" vertical="center"/>
    </xf>
    <xf numFmtId="0" fontId="0" fillId="12" borderId="5" xfId="0" applyFill="1" applyBorder="1" applyAlignment="1">
      <alignment horizontal="center"/>
    </xf>
    <xf numFmtId="0" fontId="16" fillId="8" borderId="5" xfId="0" applyFont="1" applyFill="1" applyBorder="1" applyAlignment="1" applyProtection="1">
      <alignment horizontal="center" vertical="justify"/>
    </xf>
    <xf numFmtId="0" fontId="17" fillId="8" borderId="5" xfId="0" applyFont="1" applyFill="1" applyBorder="1" applyAlignment="1">
      <alignment horizontal="center"/>
    </xf>
    <xf numFmtId="0" fontId="5" fillId="4" borderId="5" xfId="0" applyFont="1" applyFill="1" applyBorder="1" applyAlignment="1" applyProtection="1">
      <alignment horizontal="center" vertical="justify"/>
    </xf>
    <xf numFmtId="164" fontId="0" fillId="0" borderId="5" xfId="0" applyNumberFormat="1" applyBorder="1" applyAlignment="1">
      <alignment horizontal="center"/>
    </xf>
    <xf numFmtId="2" fontId="0" fillId="11" borderId="5" xfId="0" applyNumberFormat="1" applyFont="1" applyFill="1" applyBorder="1" applyAlignment="1">
      <alignment horizontal="center"/>
    </xf>
    <xf numFmtId="0" fontId="11" fillId="12" borderId="5" xfId="0" applyFont="1" applyFill="1" applyBorder="1" applyAlignment="1" applyProtection="1">
      <alignment horizontal="center" vertical="justify"/>
    </xf>
    <xf numFmtId="2" fontId="0" fillId="12" borderId="5" xfId="0" applyNumberFormat="1" applyFill="1" applyBorder="1" applyAlignment="1">
      <alignment horizontal="center"/>
    </xf>
    <xf numFmtId="0" fontId="15" fillId="8" borderId="5" xfId="0" applyFont="1" applyFill="1" applyBorder="1" applyAlignment="1" applyProtection="1">
      <alignment horizontal="center" vertical="justify"/>
    </xf>
    <xf numFmtId="2" fontId="17" fillId="8" borderId="5" xfId="0" applyNumberFormat="1" applyFont="1" applyFill="1" applyBorder="1" applyAlignment="1">
      <alignment horizontal="center"/>
    </xf>
    <xf numFmtId="2" fontId="0" fillId="8" borderId="5" xfId="0" applyNumberFormat="1" applyFill="1" applyBorder="1" applyAlignment="1">
      <alignment horizontal="center"/>
    </xf>
    <xf numFmtId="2" fontId="4" fillId="14" borderId="5" xfId="0" applyNumberFormat="1" applyFont="1" applyFill="1" applyBorder="1" applyAlignment="1">
      <alignment horizontal="center"/>
    </xf>
    <xf numFmtId="0" fontId="5" fillId="15" borderId="5" xfId="0" applyFont="1" applyFill="1" applyBorder="1" applyAlignment="1" applyProtection="1">
      <alignment horizontal="center" vertical="justify"/>
    </xf>
    <xf numFmtId="0" fontId="2" fillId="15" borderId="5" xfId="0" applyFont="1" applyFill="1" applyBorder="1" applyAlignment="1" applyProtection="1">
      <alignment horizontal="center" vertical="justify" readingOrder="2"/>
    </xf>
    <xf numFmtId="0" fontId="0" fillId="15" borderId="5" xfId="0" applyFill="1" applyBorder="1" applyAlignment="1">
      <alignment horizontal="center"/>
    </xf>
    <xf numFmtId="2" fontId="0" fillId="15" borderId="5" xfId="0" applyNumberFormat="1" applyFill="1" applyBorder="1" applyAlignment="1">
      <alignment horizontal="center"/>
    </xf>
    <xf numFmtId="2" fontId="9" fillId="15" borderId="5" xfId="0" applyNumberFormat="1" applyFont="1" applyFill="1" applyBorder="1" applyAlignment="1" applyProtection="1">
      <alignment horizontal="center"/>
    </xf>
    <xf numFmtId="2" fontId="9" fillId="15" borderId="5" xfId="0" applyNumberFormat="1" applyFont="1" applyFill="1" applyBorder="1" applyAlignment="1">
      <alignment horizontal="center"/>
    </xf>
    <xf numFmtId="0" fontId="0" fillId="15" borderId="0" xfId="0" applyFill="1"/>
    <xf numFmtId="2" fontId="19" fillId="10" borderId="5" xfId="0" applyNumberFormat="1" applyFont="1" applyFill="1" applyBorder="1" applyAlignment="1">
      <alignment horizontal="center"/>
    </xf>
    <xf numFmtId="2" fontId="19" fillId="10" borderId="5" xfId="0" applyNumberFormat="1" applyFont="1" applyFill="1" applyBorder="1" applyAlignment="1">
      <alignment horizontal="center"/>
    </xf>
    <xf numFmtId="0" fontId="26" fillId="0" borderId="8" xfId="0" applyFont="1" applyBorder="1" applyAlignment="1">
      <alignment horizontal="right" vertical="center" wrapText="1" readingOrder="2"/>
    </xf>
    <xf numFmtId="0" fontId="31" fillId="16" borderId="5" xfId="1" applyFill="1" applyBorder="1" applyAlignment="1">
      <alignment readingOrder="1"/>
    </xf>
    <xf numFmtId="0" fontId="31" fillId="16" borderId="0" xfId="1" applyFill="1" applyBorder="1" applyAlignment="1">
      <alignment readingOrder="1"/>
    </xf>
    <xf numFmtId="0" fontId="26" fillId="0" borderId="0" xfId="0" applyFont="1" applyBorder="1" applyAlignment="1">
      <alignment horizontal="right" vertical="center" wrapText="1" readingOrder="2"/>
    </xf>
    <xf numFmtId="0" fontId="30" fillId="11" borderId="6" xfId="0" applyFont="1" applyFill="1" applyBorder="1" applyAlignment="1">
      <alignment horizontal="center" vertical="center"/>
    </xf>
    <xf numFmtId="0" fontId="30" fillId="11" borderId="33" xfId="0" applyFont="1" applyFill="1" applyBorder="1" applyAlignment="1">
      <alignment horizontal="center" vertical="center"/>
    </xf>
    <xf numFmtId="0" fontId="30" fillId="11" borderId="15" xfId="0" applyFont="1" applyFill="1" applyBorder="1" applyAlignment="1">
      <alignment horizontal="center" vertical="center"/>
    </xf>
    <xf numFmtId="0" fontId="29" fillId="16" borderId="6" xfId="0" applyFont="1" applyFill="1" applyBorder="1" applyAlignment="1">
      <alignment horizontal="right" vertical="center" wrapText="1"/>
    </xf>
    <xf numFmtId="0" fontId="29" fillId="16" borderId="33" xfId="0" applyFont="1" applyFill="1" applyBorder="1" applyAlignment="1">
      <alignment horizontal="right" vertical="center" wrapText="1"/>
    </xf>
    <xf numFmtId="0" fontId="29" fillId="16" borderId="15" xfId="0" applyFont="1" applyFill="1" applyBorder="1" applyAlignment="1">
      <alignment horizontal="right" vertical="center" wrapText="1"/>
    </xf>
    <xf numFmtId="0" fontId="29" fillId="16" borderId="6" xfId="0" applyFont="1" applyFill="1" applyBorder="1" applyAlignment="1">
      <alignment horizontal="right" vertical="center" wrapText="1" readingOrder="2"/>
    </xf>
    <xf numFmtId="0" fontId="29" fillId="16" borderId="33" xfId="0" applyFont="1" applyFill="1" applyBorder="1" applyAlignment="1">
      <alignment horizontal="right" vertical="center" wrapText="1" readingOrder="2"/>
    </xf>
    <xf numFmtId="0" fontId="29" fillId="16" borderId="15" xfId="0" applyFont="1" applyFill="1" applyBorder="1" applyAlignment="1">
      <alignment horizontal="right" vertical="center" wrapText="1" readingOrder="2"/>
    </xf>
    <xf numFmtId="0" fontId="5" fillId="5" borderId="30"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32" xfId="0" applyFont="1" applyFill="1" applyBorder="1" applyAlignment="1">
      <alignment horizontal="center" vertical="center"/>
    </xf>
    <xf numFmtId="2" fontId="19" fillId="10" borderId="27" xfId="0" applyNumberFormat="1" applyFont="1" applyFill="1" applyBorder="1" applyAlignment="1">
      <alignment horizontal="center"/>
    </xf>
    <xf numFmtId="2" fontId="19" fillId="10" borderId="28" xfId="0" applyNumberFormat="1" applyFont="1" applyFill="1" applyBorder="1" applyAlignment="1">
      <alignment horizontal="center"/>
    </xf>
    <xf numFmtId="2" fontId="19" fillId="10" borderId="29" xfId="0" applyNumberFormat="1" applyFont="1" applyFill="1" applyBorder="1" applyAlignment="1">
      <alignment horizontal="center"/>
    </xf>
    <xf numFmtId="2" fontId="19" fillId="10" borderId="22" xfId="0" applyNumberFormat="1" applyFont="1" applyFill="1" applyBorder="1" applyAlignment="1">
      <alignment horizontal="center"/>
    </xf>
    <xf numFmtId="2" fontId="19" fillId="10" borderId="3" xfId="0" applyNumberFormat="1" applyFont="1" applyFill="1" applyBorder="1" applyAlignment="1">
      <alignment horizontal="center"/>
    </xf>
    <xf numFmtId="2" fontId="19" fillId="10" borderId="4" xfId="0" applyNumberFormat="1" applyFont="1" applyFill="1" applyBorder="1" applyAlignment="1">
      <alignment horizontal="center"/>
    </xf>
    <xf numFmtId="2" fontId="19" fillId="10" borderId="5"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695325</xdr:colOff>
      <xdr:row>2</xdr:row>
      <xdr:rowOff>9525</xdr:rowOff>
    </xdr:from>
    <xdr:to>
      <xdr:col>3</xdr:col>
      <xdr:colOff>1905000</xdr:colOff>
      <xdr:row>4</xdr:row>
      <xdr:rowOff>133350</xdr:rowOff>
    </xdr:to>
    <xdr:pic>
      <xdr:nvPicPr>
        <xdr:cNvPr id="4" name="Picture 3" descr="J:\Behin Logo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3325" y="390525"/>
          <a:ext cx="1209675" cy="7239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ie\AppData\Local\Temp\Rar$DI61.184\&#1705;&#1575;&#1585;&#1711;&#1585;&#1608;&#1607;%20&#1585;&#1602;&#1575;&#1576;&#1578;%20&#1662;&#1584;&#1740;&#1585;&#1740;%20&#1608;%20&#1606;&#1608;&#1570;&#1608;&#1585;&#1740;\G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Diagram 1"/>
      <sheetName val="Diagram2"/>
      <sheetName val="Diagram3"/>
      <sheetName val="Diagram4"/>
      <sheetName val="1to12."/>
      <sheetName val="1to12"/>
    </sheetNames>
    <sheetDataSet>
      <sheetData sheetId="0" refreshError="1">
        <row r="2">
          <cell r="K2">
            <v>3.9471528588439067</v>
          </cell>
        </row>
        <row r="3">
          <cell r="K3">
            <v>2.9494080095268274</v>
          </cell>
        </row>
        <row r="4">
          <cell r="K4">
            <v>3.6145712424048804</v>
          </cell>
        </row>
        <row r="5">
          <cell r="K5">
            <v>3.2351785178378911</v>
          </cell>
        </row>
        <row r="6">
          <cell r="K6">
            <v>3.395376182688798</v>
          </cell>
        </row>
        <row r="7">
          <cell r="K7">
            <v>3.567548486403139</v>
          </cell>
        </row>
        <row r="8">
          <cell r="K8">
            <v>3.3993677289766091</v>
          </cell>
        </row>
        <row r="9">
          <cell r="K9">
            <v>3.609211074819954</v>
          </cell>
        </row>
        <row r="10">
          <cell r="K10">
            <v>3.3237027364954965</v>
          </cell>
        </row>
        <row r="11">
          <cell r="K11">
            <v>3.4664569056577252</v>
          </cell>
        </row>
        <row r="12">
          <cell r="K12">
            <v>2.9432753184553317</v>
          </cell>
        </row>
        <row r="13">
          <cell r="K13">
            <v>3.0290359875566955</v>
          </cell>
        </row>
        <row r="14">
          <cell r="K14">
            <v>3.463867548386828</v>
          </cell>
        </row>
        <row r="15">
          <cell r="K15">
            <v>2.8753149007435899</v>
          </cell>
        </row>
        <row r="16">
          <cell r="K16">
            <v>3.4137531193612007</v>
          </cell>
        </row>
        <row r="17">
          <cell r="K17">
            <v>3.1450493749007293</v>
          </cell>
        </row>
        <row r="18">
          <cell r="K18">
            <v>4.2428314051182152</v>
          </cell>
        </row>
        <row r="19">
          <cell r="K19">
            <v>4.087565693294974</v>
          </cell>
        </row>
        <row r="20">
          <cell r="K20">
            <v>4.2052774626002325</v>
          </cell>
        </row>
        <row r="21">
          <cell r="K21">
            <v>4.0327771287206629</v>
          </cell>
        </row>
        <row r="22">
          <cell r="K22">
            <v>4.1421129224335216</v>
          </cell>
        </row>
        <row r="23">
          <cell r="K23">
            <v>3.5535116348746931</v>
          </cell>
        </row>
        <row r="24">
          <cell r="K24">
            <v>3.5927581152469994</v>
          </cell>
        </row>
        <row r="25">
          <cell r="K25">
            <v>3.5927581152469994</v>
          </cell>
        </row>
        <row r="26">
          <cell r="K26">
            <v>3.8330960425827429</v>
          </cell>
        </row>
        <row r="27">
          <cell r="K27">
            <v>3.9934818710354598</v>
          </cell>
        </row>
        <row r="28">
          <cell r="K28">
            <v>3.4039071248875539</v>
          </cell>
        </row>
        <row r="29">
          <cell r="K29">
            <v>4.2</v>
          </cell>
        </row>
        <row r="30">
          <cell r="K30">
            <v>3.6876212596264395</v>
          </cell>
        </row>
        <row r="31">
          <cell r="K31">
            <v>3.6401896874367194</v>
          </cell>
        </row>
        <row r="32">
          <cell r="K32">
            <v>3.5751811480151998</v>
          </cell>
        </row>
        <row r="33">
          <cell r="K33">
            <v>3.9290504169692815</v>
          </cell>
        </row>
        <row r="34">
          <cell r="K34">
            <v>4.0663482732338299</v>
          </cell>
        </row>
        <row r="35">
          <cell r="K35">
            <v>3.3947608601275112</v>
          </cell>
        </row>
        <row r="36">
          <cell r="K36">
            <v>3.9047089670487733</v>
          </cell>
        </row>
        <row r="37">
          <cell r="K37">
            <v>3.1812604494803818</v>
          </cell>
        </row>
        <row r="38">
          <cell r="K38">
            <v>282.32539439913609</v>
          </cell>
        </row>
        <row r="39">
          <cell r="K39">
            <v>3.3850317172330886</v>
          </cell>
        </row>
        <row r="40">
          <cell r="K40">
            <v>5.0157090166489864</v>
          </cell>
        </row>
        <row r="41">
          <cell r="K41">
            <v>38.980907942378401</v>
          </cell>
        </row>
        <row r="42">
          <cell r="K42">
            <v>87.792731107604098</v>
          </cell>
        </row>
        <row r="43">
          <cell r="K43">
            <v>4.9338576167219212</v>
          </cell>
        </row>
        <row r="44">
          <cell r="K44">
            <v>4.1594446669775049</v>
          </cell>
        </row>
        <row r="45">
          <cell r="K45">
            <v>-1.393</v>
          </cell>
        </row>
        <row r="46">
          <cell r="K46">
            <v>35.323999999999998</v>
          </cell>
        </row>
        <row r="47">
          <cell r="K47">
            <v>15.548999999999999</v>
          </cell>
        </row>
        <row r="48">
          <cell r="K48">
            <v>12.166</v>
          </cell>
        </row>
        <row r="50">
          <cell r="K50">
            <v>4.7849259715326058</v>
          </cell>
        </row>
        <row r="51">
          <cell r="K51">
            <v>5.7112233467643545</v>
          </cell>
        </row>
        <row r="53">
          <cell r="K53">
            <v>5.5564363355036246</v>
          </cell>
        </row>
        <row r="55">
          <cell r="K55">
            <v>5.2933388222819229</v>
          </cell>
        </row>
        <row r="59">
          <cell r="K59">
            <v>6.5143131904706566</v>
          </cell>
        </row>
        <row r="60">
          <cell r="K60">
            <v>4.1640184642599642</v>
          </cell>
        </row>
        <row r="62">
          <cell r="K62">
            <v>5.5820092321299821</v>
          </cell>
        </row>
        <row r="63">
          <cell r="K63">
            <v>6.0481612113003198</v>
          </cell>
        </row>
        <row r="64">
          <cell r="K64">
            <v>4.6419282494564076</v>
          </cell>
        </row>
        <row r="65">
          <cell r="K65">
            <v>86.276690000000002</v>
          </cell>
        </row>
        <row r="66">
          <cell r="K66">
            <v>55.164529999999999</v>
          </cell>
        </row>
        <row r="67">
          <cell r="K67">
            <v>5.570795158156912</v>
          </cell>
        </row>
        <row r="68">
          <cell r="K68">
            <v>3.2190412919298357</v>
          </cell>
        </row>
        <row r="69">
          <cell r="K69">
            <v>4.6451006374770794</v>
          </cell>
        </row>
        <row r="70">
          <cell r="K70">
            <v>3.8898737891400756</v>
          </cell>
        </row>
        <row r="71">
          <cell r="K71">
            <v>3.1876299158274701</v>
          </cell>
        </row>
        <row r="72">
          <cell r="K72">
            <v>3.7354114085936154</v>
          </cell>
        </row>
        <row r="73">
          <cell r="K73">
            <v>4.0546701517036503</v>
          </cell>
        </row>
        <row r="74">
          <cell r="K74">
            <v>3.2110435514427205</v>
          </cell>
        </row>
        <row r="75">
          <cell r="K75">
            <v>3.6328568515731856</v>
          </cell>
        </row>
        <row r="76">
          <cell r="K76">
            <v>4.3130211394412372</v>
          </cell>
        </row>
        <row r="77">
          <cell r="K77">
            <v>4.3426029628415197</v>
          </cell>
        </row>
        <row r="78">
          <cell r="K78">
            <v>3.5897529347051536</v>
          </cell>
        </row>
        <row r="79">
          <cell r="K79">
            <v>4.054738110832746</v>
          </cell>
        </row>
        <row r="80">
          <cell r="K80">
            <v>3.4669311748705898</v>
          </cell>
        </row>
        <row r="83">
          <cell r="K83">
            <v>3.3705195510416015</v>
          </cell>
        </row>
        <row r="85">
          <cell r="K85">
            <v>4.3497496774014861</v>
          </cell>
        </row>
        <row r="86">
          <cell r="K86">
            <v>4.0965129120458519</v>
          </cell>
        </row>
        <row r="87">
          <cell r="K87">
            <v>2.1379454961497721</v>
          </cell>
        </row>
        <row r="88">
          <cell r="K88">
            <v>3.068256340781562</v>
          </cell>
        </row>
        <row r="89">
          <cell r="K89">
            <v>3.2863759172334381</v>
          </cell>
        </row>
        <row r="92">
          <cell r="K92">
            <v>2.4731563564270709</v>
          </cell>
        </row>
        <row r="93">
          <cell r="K93">
            <v>4.1205435876425138</v>
          </cell>
        </row>
        <row r="94">
          <cell r="K94">
            <v>3.8685755074453017</v>
          </cell>
        </row>
        <row r="95">
          <cell r="K95">
            <v>3.5902280982449764</v>
          </cell>
        </row>
        <row r="96">
          <cell r="K96">
            <v>3.729401802845139</v>
          </cell>
        </row>
        <row r="97">
          <cell r="K97">
            <v>3.9901629927100553</v>
          </cell>
        </row>
        <row r="98">
          <cell r="K98">
            <v>3.7324384333704304</v>
          </cell>
        </row>
        <row r="99">
          <cell r="K99">
            <v>3.5676335307333975</v>
          </cell>
        </row>
        <row r="100">
          <cell r="K100">
            <v>3.9087853766745519</v>
          </cell>
        </row>
        <row r="101">
          <cell r="K101">
            <v>3.7367201168188382</v>
          </cell>
        </row>
        <row r="102">
          <cell r="K102">
            <v>23.099999999999998</v>
          </cell>
        </row>
        <row r="103">
          <cell r="K103">
            <v>3.9576869200908718</v>
          </cell>
        </row>
        <row r="104">
          <cell r="K104">
            <v>3.3348448884858795</v>
          </cell>
        </row>
        <row r="105">
          <cell r="K105">
            <v>3.2219878204720773</v>
          </cell>
        </row>
        <row r="106">
          <cell r="K106">
            <v>2.5935640263042865</v>
          </cell>
        </row>
        <row r="107">
          <cell r="K107">
            <v>1.9397225862498479</v>
          </cell>
        </row>
        <row r="108">
          <cell r="K108">
            <v>0.22946546390798891</v>
          </cell>
        </row>
        <row r="109">
          <cell r="K109">
            <v>2.3464234585711385</v>
          </cell>
        </row>
        <row r="110">
          <cell r="K110">
            <v>3.1520551893310049</v>
          </cell>
        </row>
        <row r="111">
          <cell r="K111">
            <v>3.140412333797105</v>
          </cell>
        </row>
        <row r="112">
          <cell r="K112">
            <v>2.9295994750162087</v>
          </cell>
        </row>
        <row r="113">
          <cell r="K113">
            <v>2.9678746977012507</v>
          </cell>
        </row>
        <row r="114">
          <cell r="K114">
            <v>1.5816581170894972</v>
          </cell>
        </row>
        <row r="115">
          <cell r="K115">
            <v>2.0481078800823482</v>
          </cell>
        </row>
        <row r="116">
          <cell r="K116">
            <v>2.5335305007372817</v>
          </cell>
        </row>
        <row r="117">
          <cell r="K117">
            <v>3.8467951154823217</v>
          </cell>
        </row>
        <row r="118">
          <cell r="K118">
            <v>3.1987252974109976</v>
          </cell>
        </row>
        <row r="119">
          <cell r="K119">
            <v>2</v>
          </cell>
        </row>
        <row r="120">
          <cell r="K120">
            <v>3.0151734709644398</v>
          </cell>
        </row>
        <row r="121">
          <cell r="K121">
            <v>2.7743519858508607</v>
          </cell>
        </row>
        <row r="122">
          <cell r="K122">
            <v>4.0017322887905493</v>
          </cell>
        </row>
        <row r="123">
          <cell r="K123">
            <v>3.7310116704435297</v>
          </cell>
        </row>
        <row r="124">
          <cell r="K124">
            <v>4.0028403116358842</v>
          </cell>
        </row>
        <row r="125">
          <cell r="K125">
            <v>3.9118614236233213</v>
          </cell>
        </row>
        <row r="126">
          <cell r="K126">
            <v>39.35</v>
          </cell>
        </row>
        <row r="127">
          <cell r="K127">
            <v>9.4632165052368507</v>
          </cell>
        </row>
        <row r="128">
          <cell r="K128">
            <v>6.0560853696238599</v>
          </cell>
        </row>
        <row r="129">
          <cell r="K129">
            <v>10.709671498062001</v>
          </cell>
        </row>
        <row r="130">
          <cell r="K130">
            <v>2.4325946543881618</v>
          </cell>
        </row>
        <row r="131">
          <cell r="K131">
            <v>3.1722280390057414</v>
          </cell>
        </row>
        <row r="132">
          <cell r="K132">
            <v>1334.32</v>
          </cell>
        </row>
        <row r="133">
          <cell r="K133">
            <v>24.097782775182367</v>
          </cell>
        </row>
        <row r="134">
          <cell r="K134">
            <v>5.1464096155748962</v>
          </cell>
        </row>
        <row r="135">
          <cell r="K135">
            <v>5.1464096155748962</v>
          </cell>
        </row>
        <row r="136">
          <cell r="K136">
            <v>5.5354252095613967</v>
          </cell>
        </row>
        <row r="137">
          <cell r="K137">
            <v>5.5354252095613967</v>
          </cell>
        </row>
        <row r="138">
          <cell r="K138">
            <v>5.2436635140715211</v>
          </cell>
        </row>
        <row r="139">
          <cell r="K139">
            <v>3.7742471434017371</v>
          </cell>
        </row>
        <row r="140">
          <cell r="K140">
            <v>4.4954441107148462</v>
          </cell>
        </row>
        <row r="141">
          <cell r="K141">
            <v>3.6197795577472349</v>
          </cell>
        </row>
        <row r="142">
          <cell r="K142">
            <v>3.5616230858315667</v>
          </cell>
        </row>
        <row r="143">
          <cell r="K143">
            <v>2.9660181330262332</v>
          </cell>
        </row>
        <row r="144">
          <cell r="K144">
            <v>3.6550706139571378</v>
          </cell>
        </row>
        <row r="145">
          <cell r="K145">
            <v>2.9466374066472483</v>
          </cell>
        </row>
        <row r="146">
          <cell r="K146">
            <v>3.6774013041306457</v>
          </cell>
        </row>
        <row r="147">
          <cell r="K147">
            <v>3.5463150121611084</v>
          </cell>
        </row>
        <row r="148">
          <cell r="K148">
            <v>3.337351958185649</v>
          </cell>
        </row>
        <row r="149">
          <cell r="K149">
            <v>3.5175405360671275</v>
          </cell>
        </row>
        <row r="150">
          <cell r="K150">
            <v>3.5794460814633822</v>
          </cell>
        </row>
        <row r="151">
          <cell r="K151">
            <v>3.966141701888124</v>
          </cell>
        </row>
        <row r="152">
          <cell r="K152">
            <v>2.860594425498725</v>
          </cell>
        </row>
        <row r="153">
          <cell r="K153">
            <v>3.1807043493293676</v>
          </cell>
        </row>
        <row r="154">
          <cell r="K154">
            <v>3.1782905407089128</v>
          </cell>
        </row>
        <row r="155">
          <cell r="K155">
            <v>4.3100420428122836</v>
          </cell>
        </row>
        <row r="157">
          <cell r="K157">
            <v>3.1402178230373332</v>
          </cell>
        </row>
        <row r="158">
          <cell r="K158">
            <v>3.3288791795522306</v>
          </cell>
        </row>
        <row r="159">
          <cell r="K159">
            <v>4.085267656279469</v>
          </cell>
        </row>
        <row r="160">
          <cell r="K160">
            <v>3.8566298807435313</v>
          </cell>
        </row>
        <row r="161">
          <cell r="K161">
            <v>2.686583116832546</v>
          </cell>
        </row>
        <row r="162">
          <cell r="K162">
            <v>3.4666142927732029</v>
          </cell>
        </row>
        <row r="163">
          <cell r="K163">
            <v>3.0009415180889922</v>
          </cell>
        </row>
        <row r="164">
          <cell r="K164">
            <v>3.0654093072896935</v>
          </cell>
        </row>
        <row r="165">
          <cell r="K165">
            <v>3.4362317082379286</v>
          </cell>
        </row>
        <row r="166">
          <cell r="K166">
            <v>3.1675275112055381</v>
          </cell>
        </row>
        <row r="167">
          <cell r="K167">
            <v>3.3867667323498507</v>
          </cell>
        </row>
        <row r="168">
          <cell r="K168">
            <v>3.081367207390139</v>
          </cell>
        </row>
        <row r="169">
          <cell r="K169">
            <v>3.2340669698699949</v>
          </cell>
        </row>
        <row r="170">
          <cell r="K170">
            <v>2.9432753184553317</v>
          </cell>
        </row>
        <row r="171">
          <cell r="K171">
            <v>2.7949758357225853</v>
          </cell>
        </row>
        <row r="172">
          <cell r="K172">
            <v>3.3577283991392255</v>
          </cell>
        </row>
        <row r="173">
          <cell r="K173">
            <v>2.3466194071360715</v>
          </cell>
        </row>
        <row r="174">
          <cell r="K174">
            <v>3.2449608929742277</v>
          </cell>
        </row>
        <row r="175">
          <cell r="K175">
            <v>2.9375119706854882</v>
          </cell>
        </row>
        <row r="176">
          <cell r="K176">
            <v>3.918252606168676</v>
          </cell>
        </row>
        <row r="177">
          <cell r="K177">
            <v>3.5946555623365239</v>
          </cell>
        </row>
        <row r="178">
          <cell r="K178">
            <v>3.8063614992518389</v>
          </cell>
        </row>
        <row r="179">
          <cell r="K179">
            <v>4.0327771287206629</v>
          </cell>
        </row>
        <row r="180">
          <cell r="K180">
            <v>3.8380116991194253</v>
          </cell>
        </row>
        <row r="181">
          <cell r="K181">
            <v>3.3287464887307294</v>
          </cell>
        </row>
        <row r="182">
          <cell r="K182">
            <v>3.4314017893130067</v>
          </cell>
        </row>
        <row r="183">
          <cell r="K183">
            <v>3.4314017893130067</v>
          </cell>
        </row>
        <row r="184">
          <cell r="K184">
            <v>3.6792256929886085</v>
          </cell>
        </row>
        <row r="185">
          <cell r="K185">
            <v>3.8649494948529535</v>
          </cell>
        </row>
        <row r="186">
          <cell r="K186">
            <v>3.2447488379559806</v>
          </cell>
        </row>
        <row r="187">
          <cell r="K187">
            <v>3.7</v>
          </cell>
        </row>
        <row r="188">
          <cell r="K188">
            <v>3.5022310064493851</v>
          </cell>
        </row>
        <row r="189">
          <cell r="K189">
            <v>3.4668163978811961</v>
          </cell>
        </row>
        <row r="190">
          <cell r="K190">
            <v>3.3632639660183461</v>
          </cell>
        </row>
        <row r="191">
          <cell r="K191">
            <v>3.9254944337165467</v>
          </cell>
        </row>
        <row r="192">
          <cell r="K192">
            <v>4.094324673967578</v>
          </cell>
        </row>
        <row r="193">
          <cell r="K193">
            <v>3.3682347488331721</v>
          </cell>
        </row>
        <row r="194">
          <cell r="K194">
            <v>3.957068045771873</v>
          </cell>
        </row>
        <row r="195">
          <cell r="K195">
            <v>3.1945704651637818</v>
          </cell>
        </row>
        <row r="196">
          <cell r="K196">
            <v>277.11350461871996</v>
          </cell>
        </row>
        <row r="197">
          <cell r="K197">
            <v>3.3930131412515419</v>
          </cell>
        </row>
        <row r="198">
          <cell r="K198">
            <v>5.0964408166379602</v>
          </cell>
        </row>
        <row r="199">
          <cell r="K199">
            <v>38.333949150987699</v>
          </cell>
        </row>
        <row r="200">
          <cell r="K200">
            <v>84.246100515902697</v>
          </cell>
        </row>
        <row r="201">
          <cell r="K201">
            <v>4.901599417606965</v>
          </cell>
        </row>
        <row r="202">
          <cell r="K202">
            <v>4.1473062794292535</v>
          </cell>
        </row>
        <row r="203">
          <cell r="K203">
            <v>-0.89800000000000002</v>
          </cell>
        </row>
        <row r="204">
          <cell r="K204">
            <v>45.972000000000001</v>
          </cell>
        </row>
        <row r="205">
          <cell r="K205">
            <v>35.200000000000003</v>
          </cell>
        </row>
        <row r="206">
          <cell r="K206">
            <v>10.628</v>
          </cell>
        </row>
        <row r="208">
          <cell r="K208">
            <v>4.7710466165413532</v>
          </cell>
        </row>
        <row r="209">
          <cell r="K209">
            <v>5.7112233467643545</v>
          </cell>
        </row>
        <row r="211">
          <cell r="K211">
            <v>5.5564363355036246</v>
          </cell>
        </row>
        <row r="213">
          <cell r="K213">
            <v>5.2933388222819229</v>
          </cell>
        </row>
        <row r="217">
          <cell r="K217">
            <v>6.5181048677134497</v>
          </cell>
        </row>
        <row r="218">
          <cell r="K218">
            <v>3.9742611977645144</v>
          </cell>
        </row>
        <row r="220">
          <cell r="K220">
            <v>5.4871305988822572</v>
          </cell>
        </row>
        <row r="221">
          <cell r="K221">
            <v>6.0026177332978534</v>
          </cell>
        </row>
        <row r="222">
          <cell r="K222">
            <v>4.5710586488217011</v>
          </cell>
        </row>
        <row r="223">
          <cell r="K223">
            <v>86.276690000000002</v>
          </cell>
        </row>
        <row r="224">
          <cell r="K224">
            <v>55.164529999999999</v>
          </cell>
        </row>
        <row r="225">
          <cell r="K225">
            <v>5.570795158156912</v>
          </cell>
        </row>
        <row r="226">
          <cell r="K226">
            <v>3.0124307999999997</v>
          </cell>
        </row>
        <row r="227">
          <cell r="K227">
            <v>4.498399954230675</v>
          </cell>
        </row>
        <row r="228">
          <cell r="K228">
            <v>3.7518455066635634</v>
          </cell>
        </row>
        <row r="229">
          <cell r="K229">
            <v>2.6818940534443385</v>
          </cell>
        </row>
        <row r="230">
          <cell r="K230">
            <v>3.4861425785846443</v>
          </cell>
        </row>
        <row r="231">
          <cell r="K231">
            <v>3.857917422864177</v>
          </cell>
        </row>
        <row r="232">
          <cell r="K232">
            <v>3.029326431172549</v>
          </cell>
        </row>
        <row r="233">
          <cell r="K233">
            <v>3.4436219270183628</v>
          </cell>
        </row>
        <row r="234">
          <cell r="K234">
            <v>4.166853221253306</v>
          </cell>
        </row>
        <row r="235">
          <cell r="K235">
            <v>4.3952443000195291</v>
          </cell>
        </row>
        <row r="236">
          <cell r="K236">
            <v>3.7082359222562289</v>
          </cell>
        </row>
        <row r="237">
          <cell r="K237">
            <v>3.8814820455614361</v>
          </cell>
        </row>
        <row r="238">
          <cell r="K238">
            <v>3.5547309540112111</v>
          </cell>
        </row>
        <row r="241">
          <cell r="K241">
            <v>3.3387277105343154</v>
          </cell>
        </row>
        <row r="243">
          <cell r="K243">
            <v>4.2858297357754038</v>
          </cell>
        </row>
        <row r="244">
          <cell r="K244">
            <v>3.9212469656401581</v>
          </cell>
        </row>
        <row r="245">
          <cell r="K245">
            <v>2.1942413233640843</v>
          </cell>
        </row>
        <row r="246">
          <cell r="K246">
            <v>2.9934416625528466</v>
          </cell>
        </row>
        <row r="247">
          <cell r="K247">
            <v>3.3180302242052182</v>
          </cell>
        </row>
        <row r="250">
          <cell r="K250">
            <v>2.4929788035900273</v>
          </cell>
        </row>
        <row r="251">
          <cell r="K251">
            <v>4.0537237670212587</v>
          </cell>
        </row>
        <row r="252">
          <cell r="K252">
            <v>3.838914589681699</v>
          </cell>
        </row>
        <row r="253">
          <cell r="K253">
            <v>3.5459731091306974</v>
          </cell>
        </row>
        <row r="254">
          <cell r="K254">
            <v>3.6924438494061982</v>
          </cell>
        </row>
        <row r="255">
          <cell r="K255">
            <v>3.9332971278162381</v>
          </cell>
        </row>
        <row r="256">
          <cell r="K256">
            <v>3.5131851214552379</v>
          </cell>
        </row>
        <row r="257">
          <cell r="K257">
            <v>3.2387983203748654</v>
          </cell>
        </row>
        <row r="258">
          <cell r="K258">
            <v>3.76046253818342</v>
          </cell>
        </row>
        <row r="259">
          <cell r="K259">
            <v>3.525028134433704</v>
          </cell>
        </row>
        <row r="260">
          <cell r="K260">
            <v>23.111111111111111</v>
          </cell>
        </row>
        <row r="261">
          <cell r="K261">
            <v>3.775748791143414</v>
          </cell>
        </row>
        <row r="262">
          <cell r="K262">
            <v>3.0953048528504032</v>
          </cell>
        </row>
        <row r="263">
          <cell r="K263">
            <v>3.145200723095809</v>
          </cell>
        </row>
        <row r="264">
          <cell r="K264">
            <v>2.5144582380448171</v>
          </cell>
        </row>
        <row r="265">
          <cell r="K265">
            <v>1.8221922656379221</v>
          </cell>
        </row>
        <row r="266">
          <cell r="K266">
            <v>0.22864651731165797</v>
          </cell>
        </row>
        <row r="267">
          <cell r="K267">
            <v>2.2389229903541934</v>
          </cell>
        </row>
        <row r="268">
          <cell r="K268">
            <v>3.0073358907488039</v>
          </cell>
        </row>
        <row r="269">
          <cell r="K269">
            <v>3.140412333797105</v>
          </cell>
        </row>
        <row r="270">
          <cell r="K270">
            <v>2.9295994750162087</v>
          </cell>
        </row>
        <row r="271">
          <cell r="K271">
            <v>2.9774871825781237</v>
          </cell>
        </row>
        <row r="272">
          <cell r="K272">
            <v>1.5816581170894972</v>
          </cell>
        </row>
        <row r="273">
          <cell r="K273">
            <v>1.8889161902872216</v>
          </cell>
        </row>
        <row r="274">
          <cell r="K274">
            <v>2.5036146597536315</v>
          </cell>
        </row>
        <row r="275">
          <cell r="K275">
            <v>3.8003214323077636</v>
          </cell>
        </row>
        <row r="276">
          <cell r="K276">
            <v>3.5789489842740796</v>
          </cell>
        </row>
        <row r="277">
          <cell r="K277">
            <v>4</v>
          </cell>
        </row>
        <row r="278">
          <cell r="K278">
            <v>3.5930901388606142</v>
          </cell>
        </row>
        <row r="279">
          <cell r="K279">
            <v>3.0483523993071229</v>
          </cell>
        </row>
        <row r="280">
          <cell r="K280">
            <v>3.8563211983477581</v>
          </cell>
        </row>
        <row r="281">
          <cell r="K281">
            <v>3.7310116704435297</v>
          </cell>
        </row>
        <row r="282">
          <cell r="K282">
            <v>3.7629263662071084</v>
          </cell>
        </row>
        <row r="283">
          <cell r="K283">
            <v>3.7834197449994655</v>
          </cell>
        </row>
        <row r="284">
          <cell r="K284">
            <v>31.4</v>
          </cell>
        </row>
        <row r="285">
          <cell r="K285">
            <v>5.6182841960083003</v>
          </cell>
        </row>
        <row r="286">
          <cell r="K286">
            <v>4.6318816286436908</v>
          </cell>
        </row>
        <row r="287">
          <cell r="K287">
            <v>1.1611541431702199</v>
          </cell>
        </row>
        <row r="288">
          <cell r="K288">
            <v>2.1222154844750825</v>
          </cell>
        </row>
        <row r="289">
          <cell r="K289">
            <v>2.952817614737274</v>
          </cell>
        </row>
        <row r="290">
          <cell r="K290">
            <v>945.51800000000003</v>
          </cell>
        </row>
        <row r="291">
          <cell r="K291">
            <v>27.764860835364168</v>
          </cell>
        </row>
        <row r="292">
          <cell r="K292">
            <v>4.9547237068168872</v>
          </cell>
        </row>
        <row r="293">
          <cell r="K293">
            <v>4.9547237068168872</v>
          </cell>
        </row>
        <row r="294">
          <cell r="K294">
            <v>5.5121879650794146</v>
          </cell>
        </row>
        <row r="295">
          <cell r="K295">
            <v>5.5121879650794146</v>
          </cell>
        </row>
        <row r="296">
          <cell r="K296">
            <v>5.0940897713825191</v>
          </cell>
        </row>
        <row r="297">
          <cell r="K297">
            <v>3.7004576708742101</v>
          </cell>
        </row>
        <row r="298">
          <cell r="K298">
            <v>4.4894218428086274</v>
          </cell>
        </row>
        <row r="299">
          <cell r="K299">
            <v>3.4099443466350512</v>
          </cell>
        </row>
        <row r="300">
          <cell r="K300">
            <v>3.4220833203316099</v>
          </cell>
        </row>
        <row r="301">
          <cell r="K301">
            <v>3.0050031538906614</v>
          </cell>
        </row>
        <row r="302">
          <cell r="K302">
            <v>3.5732879206205652</v>
          </cell>
        </row>
        <row r="303">
          <cell r="K303">
            <v>2.9466374066472483</v>
          </cell>
        </row>
        <row r="304">
          <cell r="K304">
            <v>4.3537658682693312</v>
          </cell>
        </row>
        <row r="305">
          <cell r="K305">
            <v>3.4776149721113772</v>
          </cell>
        </row>
        <row r="306">
          <cell r="K306">
            <v>3.2200836319434978</v>
          </cell>
        </row>
        <row r="307">
          <cell r="K307">
            <v>3.5232045078743028</v>
          </cell>
        </row>
        <row r="308">
          <cell r="K308">
            <v>3.4861582896648198</v>
          </cell>
        </row>
        <row r="309">
          <cell r="K309">
            <v>4.1498626627185748</v>
          </cell>
        </row>
        <row r="310">
          <cell r="K310">
            <v>2.7163860985061197</v>
          </cell>
        </row>
        <row r="311">
          <cell r="K311">
            <v>3.1807043493293676</v>
          </cell>
        </row>
        <row r="312">
          <cell r="K312">
            <v>3.2353384060144332</v>
          </cell>
        </row>
        <row r="313">
          <cell r="K313">
            <v>4.3525267282955626</v>
          </cell>
        </row>
        <row r="315">
          <cell r="K315">
            <v>3.1288501465539933</v>
          </cell>
        </row>
        <row r="316">
          <cell r="K316">
            <v>3.3260273272141481</v>
          </cell>
        </row>
        <row r="317">
          <cell r="K317">
            <v>4.0286622062934638</v>
          </cell>
        </row>
        <row r="318">
          <cell r="K318">
            <v>4.308137696600566</v>
          </cell>
        </row>
        <row r="319">
          <cell r="K319">
            <v>2.7709679793201132</v>
          </cell>
        </row>
        <row r="320">
          <cell r="K320">
            <v>3.7957477908404154</v>
          </cell>
        </row>
        <row r="321">
          <cell r="K321">
            <v>3.1589306216713879</v>
          </cell>
        </row>
        <row r="322">
          <cell r="K322">
            <v>3.3330005923512749</v>
          </cell>
        </row>
        <row r="323">
          <cell r="K323">
            <v>3.8419007774504244</v>
          </cell>
        </row>
        <row r="324">
          <cell r="K324">
            <v>3.4446106638243621</v>
          </cell>
        </row>
        <row r="325">
          <cell r="K325">
            <v>3.6705135484419262</v>
          </cell>
        </row>
        <row r="326">
          <cell r="K326">
            <v>3.3583895481586401</v>
          </cell>
        </row>
        <row r="327">
          <cell r="K327">
            <v>3.5144515483002832</v>
          </cell>
        </row>
        <row r="328">
          <cell r="K328">
            <v>3.162572961756374</v>
          </cell>
        </row>
        <row r="329">
          <cell r="K329">
            <v>2.8401811208215295</v>
          </cell>
        </row>
        <row r="330">
          <cell r="K330">
            <v>3.4211455866855527</v>
          </cell>
        </row>
        <row r="331">
          <cell r="K331">
            <v>2.7336884885269122</v>
          </cell>
        </row>
        <row r="332">
          <cell r="K332">
            <v>3.4502419705382437</v>
          </cell>
        </row>
        <row r="333">
          <cell r="K333">
            <v>3.1215660256657225</v>
          </cell>
        </row>
        <row r="334">
          <cell r="K334">
            <v>4.611870610623229</v>
          </cell>
        </row>
        <row r="335">
          <cell r="K335">
            <v>4.2265962021246457</v>
          </cell>
        </row>
        <row r="336">
          <cell r="K336">
            <v>4.4080555922096316</v>
          </cell>
        </row>
        <row r="337">
          <cell r="K337">
            <v>4.3098319934844191</v>
          </cell>
        </row>
        <row r="338">
          <cell r="K338">
            <v>4.3890885996104814</v>
          </cell>
        </row>
        <row r="339">
          <cell r="K339">
            <v>3.6530929256482532</v>
          </cell>
        </row>
        <row r="340">
          <cell r="K340">
            <v>3.7892514674220958</v>
          </cell>
        </row>
        <row r="341">
          <cell r="K341">
            <v>3.7892514674220958</v>
          </cell>
        </row>
        <row r="342">
          <cell r="K342">
            <v>4.0318434958923515</v>
          </cell>
        </row>
        <row r="343">
          <cell r="K343">
            <v>4.0370555512747872</v>
          </cell>
        </row>
        <row r="344">
          <cell r="K344">
            <v>3.718946098016997</v>
          </cell>
        </row>
        <row r="345">
          <cell r="K345">
            <v>3.7</v>
          </cell>
        </row>
        <row r="346">
          <cell r="K346">
            <v>3.7519612862960336</v>
          </cell>
        </row>
        <row r="347">
          <cell r="K347">
            <v>3.7706063768590647</v>
          </cell>
        </row>
        <row r="348">
          <cell r="K348">
            <v>3.6824712884509561</v>
          </cell>
        </row>
        <row r="349">
          <cell r="K349">
            <v>4.2086926620396596</v>
          </cell>
        </row>
        <row r="350">
          <cell r="K350">
            <v>4.1165527137393765</v>
          </cell>
        </row>
        <row r="351">
          <cell r="K351">
            <v>3.4527852209631726</v>
          </cell>
        </row>
        <row r="352">
          <cell r="K352">
            <v>4.064268816997167</v>
          </cell>
        </row>
        <row r="353">
          <cell r="K353">
            <v>3.2985969433427762</v>
          </cell>
        </row>
        <row r="354">
          <cell r="K354">
            <v>261.11437821216003</v>
          </cell>
        </row>
        <row r="355">
          <cell r="K355">
            <v>3.4719278517746961</v>
          </cell>
        </row>
        <row r="356">
          <cell r="K356">
            <v>5.3249202821529744</v>
          </cell>
        </row>
        <row r="357">
          <cell r="K357">
            <v>38.0343620449285</v>
          </cell>
        </row>
        <row r="358">
          <cell r="K358">
            <v>76.915958274130702</v>
          </cell>
        </row>
        <row r="359">
          <cell r="K359">
            <v>4.8001981961879396</v>
          </cell>
        </row>
        <row r="360">
          <cell r="K360">
            <v>4.1360630239813183</v>
          </cell>
        </row>
        <row r="361">
          <cell r="K361">
            <v>-2.2799999999999998</v>
          </cell>
        </row>
        <row r="362">
          <cell r="K362">
            <v>34.972000000000001</v>
          </cell>
        </row>
        <row r="363">
          <cell r="K363">
            <v>30.6</v>
          </cell>
        </row>
        <row r="364">
          <cell r="K364">
            <v>10.726000000000001</v>
          </cell>
        </row>
        <row r="366">
          <cell r="K366">
            <v>4.266550774526678</v>
          </cell>
        </row>
        <row r="367">
          <cell r="K367">
            <v>6.1633469614730876</v>
          </cell>
        </row>
        <row r="369">
          <cell r="K369">
            <v>5.7474560186968837</v>
          </cell>
        </row>
        <row r="371">
          <cell r="K371">
            <v>5.5174081628895184</v>
          </cell>
        </row>
        <row r="375">
          <cell r="K375">
            <v>6.4361267889802081</v>
          </cell>
        </row>
        <row r="376">
          <cell r="K376">
            <v>4.0244412007082158</v>
          </cell>
        </row>
        <row r="378">
          <cell r="K378">
            <v>5.4941501003541084</v>
          </cell>
        </row>
        <row r="379">
          <cell r="K379">
            <v>5.9651384446671578</v>
          </cell>
        </row>
        <row r="380">
          <cell r="K380">
            <v>4.5125558829065273</v>
          </cell>
        </row>
        <row r="381">
          <cell r="K381">
            <v>85.669200000000004</v>
          </cell>
        </row>
        <row r="382">
          <cell r="K382">
            <v>48.580759999999998</v>
          </cell>
        </row>
        <row r="383">
          <cell r="K383">
            <v>4.8767229321266967</v>
          </cell>
        </row>
        <row r="384">
          <cell r="K384">
            <v>3.2011382827195467</v>
          </cell>
        </row>
        <row r="385">
          <cell r="K385">
            <v>4.5881288641643057</v>
          </cell>
        </row>
        <row r="386">
          <cell r="K386">
            <v>3.8436311131728043</v>
          </cell>
        </row>
        <row r="387">
          <cell r="K387">
            <v>2.6836655453257787</v>
          </cell>
        </row>
        <row r="388">
          <cell r="K388">
            <v>3.5791409513456087</v>
          </cell>
        </row>
        <row r="389">
          <cell r="K389">
            <v>4.0445785626062323</v>
          </cell>
        </row>
        <row r="390">
          <cell r="K390">
            <v>3.0077258133144475</v>
          </cell>
        </row>
        <row r="391">
          <cell r="K391">
            <v>3.5261521879603399</v>
          </cell>
        </row>
        <row r="392">
          <cell r="K392">
            <v>3.9940053571442156</v>
          </cell>
        </row>
        <row r="393">
          <cell r="K393">
            <v>4.337431995609065</v>
          </cell>
        </row>
        <row r="394">
          <cell r="K394">
            <v>3.8282365273371104</v>
          </cell>
        </row>
        <row r="395">
          <cell r="K395">
            <v>4.0907605371104818</v>
          </cell>
        </row>
        <row r="396">
          <cell r="K396">
            <v>3.517925</v>
          </cell>
        </row>
        <row r="399">
          <cell r="K399">
            <v>3.4349299138810192</v>
          </cell>
        </row>
        <row r="401">
          <cell r="K401">
            <v>4.1754922641734442</v>
          </cell>
        </row>
        <row r="402">
          <cell r="K402">
            <v>3.9339121277620395</v>
          </cell>
        </row>
        <row r="403">
          <cell r="K403">
            <v>2.157377740509915</v>
          </cell>
        </row>
        <row r="404">
          <cell r="K404">
            <v>3.2464332235127475</v>
          </cell>
        </row>
        <row r="405">
          <cell r="K405">
            <v>3.4940881430594901</v>
          </cell>
        </row>
        <row r="408">
          <cell r="K408">
            <v>2.5872180943155141</v>
          </cell>
        </row>
        <row r="409">
          <cell r="K409">
            <v>3.9953577229033894</v>
          </cell>
        </row>
        <row r="410">
          <cell r="K410">
            <v>3.9387927150141637</v>
          </cell>
        </row>
        <row r="411">
          <cell r="K411">
            <v>3.6467352664305945</v>
          </cell>
        </row>
        <row r="412">
          <cell r="K412">
            <v>3.7927639907223791</v>
          </cell>
        </row>
        <row r="413">
          <cell r="K413">
            <v>3.9278264788430528</v>
          </cell>
        </row>
        <row r="414">
          <cell r="K414">
            <v>3.6716103191218128</v>
          </cell>
        </row>
        <row r="415">
          <cell r="K415">
            <v>3.4260054158640227</v>
          </cell>
        </row>
        <row r="416">
          <cell r="K416">
            <v>3.6059631063739372</v>
          </cell>
        </row>
        <row r="417">
          <cell r="K417">
            <v>3.5295399999999999</v>
          </cell>
        </row>
        <row r="418">
          <cell r="K418">
            <v>23.111111111111111</v>
          </cell>
        </row>
        <row r="419">
          <cell r="K419">
            <v>3.7353455727832325</v>
          </cell>
        </row>
        <row r="420">
          <cell r="K420">
            <v>3.1363400349858352</v>
          </cell>
        </row>
        <row r="421">
          <cell r="K421">
            <v>3.3726292916430594</v>
          </cell>
        </row>
        <row r="422">
          <cell r="K422">
            <v>2.3376290000000002</v>
          </cell>
        </row>
        <row r="423">
          <cell r="K423">
            <v>1.803642</v>
          </cell>
        </row>
        <row r="424">
          <cell r="K424">
            <v>0.22727272727272729</v>
          </cell>
        </row>
        <row r="425">
          <cell r="K425">
            <v>2.2964709529187917</v>
          </cell>
        </row>
        <row r="426">
          <cell r="K426">
            <v>3.0159082628510121</v>
          </cell>
        </row>
        <row r="427">
          <cell r="K427">
            <v>3.1473259820113313</v>
          </cell>
        </row>
        <row r="428">
          <cell r="K428">
            <v>3.0897447499999999</v>
          </cell>
        </row>
        <row r="429">
          <cell r="K429">
            <v>3.1663014505665723</v>
          </cell>
        </row>
        <row r="430">
          <cell r="K430">
            <v>1.5027391147308782</v>
          </cell>
        </row>
        <row r="431">
          <cell r="K431">
            <v>1.8195914213881017</v>
          </cell>
        </row>
        <row r="432">
          <cell r="K432">
            <v>2.545140543739377</v>
          </cell>
        </row>
        <row r="433">
          <cell r="K433">
            <v>4.1017861392351271</v>
          </cell>
        </row>
        <row r="434">
          <cell r="K434">
            <v>3.9072943941926344</v>
          </cell>
        </row>
        <row r="435">
          <cell r="K435">
            <v>4</v>
          </cell>
        </row>
        <row r="436">
          <cell r="K436">
            <v>3.8030268444759208</v>
          </cell>
        </row>
        <row r="437">
          <cell r="K437">
            <v>3.1740836941076491</v>
          </cell>
        </row>
        <row r="438">
          <cell r="K438">
            <v>4.009880959915014</v>
          </cell>
        </row>
        <row r="439">
          <cell r="K439">
            <v>3.9888693539660052</v>
          </cell>
        </row>
        <row r="440">
          <cell r="K440">
            <v>3.8164560305949005</v>
          </cell>
        </row>
        <row r="441">
          <cell r="K441">
            <v>3.9384021148253066</v>
          </cell>
        </row>
        <row r="442">
          <cell r="K442">
            <v>25.997636032787</v>
          </cell>
        </row>
        <row r="443">
          <cell r="K443">
            <v>4.0683518728122303</v>
          </cell>
        </row>
        <row r="444">
          <cell r="K444">
            <v>3.7715085628340299</v>
          </cell>
        </row>
        <row r="445">
          <cell r="K445">
            <v>0</v>
          </cell>
        </row>
        <row r="446">
          <cell r="K446">
            <v>1.9711415981328806</v>
          </cell>
        </row>
        <row r="447">
          <cell r="K447">
            <v>2.9547718564790935</v>
          </cell>
        </row>
        <row r="448">
          <cell r="K448">
            <v>999.19899999999996</v>
          </cell>
        </row>
        <row r="449">
          <cell r="K449">
            <v>28.0509373462342</v>
          </cell>
        </row>
        <row r="450">
          <cell r="K450">
            <v>5.0007839970755796</v>
          </cell>
        </row>
        <row r="451">
          <cell r="K451">
            <v>5.0007839970755796</v>
          </cell>
        </row>
        <row r="452">
          <cell r="K452">
            <v>5.5686351393760827</v>
          </cell>
        </row>
        <row r="453">
          <cell r="K453">
            <v>5.5686351393760827</v>
          </cell>
        </row>
        <row r="454">
          <cell r="K454">
            <v>5.1427467826507058</v>
          </cell>
        </row>
        <row r="455">
          <cell r="K455">
            <v>3.7015570720126214</v>
          </cell>
        </row>
        <row r="456">
          <cell r="K456">
            <v>4.8106521878186967</v>
          </cell>
        </row>
        <row r="457">
          <cell r="K457">
            <v>3.6290700290368267</v>
          </cell>
        </row>
        <row r="458">
          <cell r="K458">
            <v>3.437683933852691</v>
          </cell>
        </row>
        <row r="459">
          <cell r="K459">
            <v>2.9585627964589234</v>
          </cell>
        </row>
        <row r="460">
          <cell r="K460">
            <v>3.6029944536827196</v>
          </cell>
        </row>
        <row r="461">
          <cell r="K461">
            <v>3.0626816781869683</v>
          </cell>
        </row>
        <row r="462">
          <cell r="K462">
            <v>4.4437590045325779</v>
          </cell>
        </row>
        <row r="463">
          <cell r="K463">
            <v>3.395167546175637</v>
          </cell>
        </row>
        <row r="464">
          <cell r="K464">
            <v>3.2100463045325776</v>
          </cell>
        </row>
        <row r="465">
          <cell r="K465">
            <v>3.6038876400104369</v>
          </cell>
        </row>
        <row r="466">
          <cell r="K466">
            <v>3.3802412184135973</v>
          </cell>
        </row>
        <row r="467">
          <cell r="K467">
            <v>4.2411025862606238</v>
          </cell>
        </row>
        <row r="468">
          <cell r="K468">
            <v>2.7305878990084986</v>
          </cell>
        </row>
        <row r="469">
          <cell r="K469">
            <v>3.3187051041076487</v>
          </cell>
        </row>
        <row r="470">
          <cell r="K470">
            <v>3.4669106297450423</v>
          </cell>
        </row>
        <row r="471">
          <cell r="K471">
            <v>4.5512654056657222</v>
          </cell>
        </row>
        <row r="473">
          <cell r="K473">
            <v>3.2101384592637112</v>
          </cell>
        </row>
        <row r="474">
          <cell r="K474">
            <v>3.4070130496370741</v>
          </cell>
        </row>
        <row r="475">
          <cell r="K475">
            <v>4.0712125531677446</v>
          </cell>
        </row>
        <row r="476">
          <cell r="K476">
            <v>4.5867866703176343</v>
          </cell>
        </row>
        <row r="477">
          <cell r="K477">
            <v>2.8723493667031765</v>
          </cell>
        </row>
        <row r="478">
          <cell r="K478">
            <v>4.0153075691128146</v>
          </cell>
        </row>
        <row r="479">
          <cell r="K479">
            <v>3.4550907439211391</v>
          </cell>
        </row>
        <row r="480">
          <cell r="K480">
            <v>3.6768627853231108</v>
          </cell>
        </row>
        <row r="481">
          <cell r="K481">
            <v>4.1044189886527933</v>
          </cell>
        </row>
        <row r="482">
          <cell r="K482">
            <v>3.7454575059656805</v>
          </cell>
        </row>
        <row r="483">
          <cell r="K483">
            <v>3.9617137857612268</v>
          </cell>
        </row>
        <row r="484">
          <cell r="K484">
            <v>3.6254917171960575</v>
          </cell>
        </row>
        <row r="485">
          <cell r="K485">
            <v>3.7936027514786419</v>
          </cell>
        </row>
        <row r="486">
          <cell r="K486">
            <v>3.4580160589266158</v>
          </cell>
        </row>
        <row r="487">
          <cell r="K487">
            <v>2.862167292004381</v>
          </cell>
        </row>
        <row r="488">
          <cell r="K488">
            <v>3.6168263292442502</v>
          </cell>
        </row>
        <row r="489">
          <cell r="K489">
            <v>3.1280357307776563</v>
          </cell>
        </row>
        <row r="490">
          <cell r="K490">
            <v>3.5874094216867469</v>
          </cell>
        </row>
        <row r="491">
          <cell r="K491">
            <v>3.3310231387732743</v>
          </cell>
        </row>
        <row r="492">
          <cell r="K492">
            <v>5.0534381023001096</v>
          </cell>
        </row>
        <row r="493">
          <cell r="K493">
            <v>4.7381304521358167</v>
          </cell>
        </row>
        <row r="494">
          <cell r="K494">
            <v>4.8960925426067909</v>
          </cell>
        </row>
        <row r="495">
          <cell r="K495">
            <v>4.5082738164293543</v>
          </cell>
        </row>
        <row r="496">
          <cell r="K496">
            <v>4.7989837283680181</v>
          </cell>
        </row>
        <row r="497">
          <cell r="K497">
            <v>3.936874938739686</v>
          </cell>
        </row>
        <row r="498">
          <cell r="K498">
            <v>3.9687667761226733</v>
          </cell>
        </row>
        <row r="499">
          <cell r="K499">
            <v>3.9687667761226733</v>
          </cell>
        </row>
        <row r="500">
          <cell r="K500">
            <v>4.2991759964950713</v>
          </cell>
        </row>
        <row r="501">
          <cell r="K501">
            <v>4.1669665818181816</v>
          </cell>
        </row>
        <row r="502">
          <cell r="K502">
            <v>4.0747212030668134</v>
          </cell>
        </row>
        <row r="503">
          <cell r="K503">
            <v>3</v>
          </cell>
        </row>
        <row r="504">
          <cell r="K504">
            <v>3.8352159453450163</v>
          </cell>
        </row>
        <row r="505">
          <cell r="K505">
            <v>3.9019913607338448</v>
          </cell>
        </row>
        <row r="506">
          <cell r="K506">
            <v>3.9281540442382257</v>
          </cell>
        </row>
        <row r="507">
          <cell r="K507">
            <v>4.2017600718510408</v>
          </cell>
        </row>
        <row r="508">
          <cell r="K508">
            <v>4.0078270595837893</v>
          </cell>
        </row>
        <row r="509">
          <cell r="K509">
            <v>3.3804000230010955</v>
          </cell>
        </row>
        <row r="510">
          <cell r="K510">
            <v>3.9737322584884995</v>
          </cell>
        </row>
        <row r="511">
          <cell r="K511">
            <v>3.111142380722892</v>
          </cell>
        </row>
        <row r="512">
          <cell r="K512">
            <v>294.850418379264</v>
          </cell>
        </row>
        <row r="513">
          <cell r="K513">
            <v>3.409155108025256</v>
          </cell>
        </row>
        <row r="514">
          <cell r="K514">
            <v>5.1772585877327497</v>
          </cell>
        </row>
        <row r="515">
          <cell r="K515">
            <v>37.122260805981099</v>
          </cell>
        </row>
        <row r="516">
          <cell r="K516">
            <v>74.9252081579763</v>
          </cell>
        </row>
        <row r="517">
          <cell r="K517">
            <v>4.6529882892934111</v>
          </cell>
        </row>
        <row r="518">
          <cell r="K518">
            <v>4.0310716986593338</v>
          </cell>
        </row>
        <row r="519">
          <cell r="K519">
            <v>0.22900000000000001</v>
          </cell>
        </row>
        <row r="520">
          <cell r="K520">
            <v>53.774000000000001</v>
          </cell>
        </row>
        <row r="521">
          <cell r="K521">
            <v>21.3</v>
          </cell>
        </row>
        <row r="522">
          <cell r="K522">
            <v>12.696999999999999</v>
          </cell>
        </row>
        <row r="524">
          <cell r="K524">
            <v>4.8295428571428571</v>
          </cell>
        </row>
        <row r="525">
          <cell r="K525">
            <v>6.1208902887185115</v>
          </cell>
        </row>
        <row r="527">
          <cell r="K527">
            <v>5.6073905375684561</v>
          </cell>
        </row>
        <row r="529">
          <cell r="K529">
            <v>5.458875977437021</v>
          </cell>
        </row>
        <row r="533">
          <cell r="K533">
            <v>6.4262714961100063</v>
          </cell>
        </row>
        <row r="534">
          <cell r="K534">
            <v>4.0718819305585985</v>
          </cell>
        </row>
        <row r="536">
          <cell r="K536">
            <v>5.5038823652792992</v>
          </cell>
        </row>
        <row r="537">
          <cell r="K537">
            <v>5.9650769306946527</v>
          </cell>
        </row>
        <row r="538">
          <cell r="K538">
            <v>4.6884613826837676</v>
          </cell>
        </row>
        <row r="539">
          <cell r="K539">
            <v>90.890029999999996</v>
          </cell>
        </row>
        <row r="540">
          <cell r="K540">
            <v>42.773359999999997</v>
          </cell>
        </row>
        <row r="541">
          <cell r="K541">
            <v>5.0680088898672349</v>
          </cell>
        </row>
        <row r="542">
          <cell r="K542">
            <v>3.2922296446878425</v>
          </cell>
        </row>
        <row r="543">
          <cell r="K543">
            <v>4.6289575128148961</v>
          </cell>
        </row>
        <row r="544">
          <cell r="K544">
            <v>3.8520157879518075</v>
          </cell>
        </row>
        <row r="545">
          <cell r="K545">
            <v>2.9336442357064625</v>
          </cell>
        </row>
        <row r="546">
          <cell r="K546">
            <v>3.6767117952902524</v>
          </cell>
        </row>
        <row r="547">
          <cell r="K547">
            <v>4.1040565082146774</v>
          </cell>
        </row>
        <row r="548">
          <cell r="K548">
            <v>3.0281968387732752</v>
          </cell>
        </row>
        <row r="549">
          <cell r="K549">
            <v>3.5661266734939763</v>
          </cell>
        </row>
        <row r="550">
          <cell r="K550">
            <v>4.1036157862171541</v>
          </cell>
        </row>
        <row r="551">
          <cell r="K551">
            <v>4.2554031851040524</v>
          </cell>
        </row>
        <row r="552">
          <cell r="K552">
            <v>4.0188587233296822</v>
          </cell>
        </row>
        <row r="553">
          <cell r="K553">
            <v>4.1473477842278212</v>
          </cell>
        </row>
        <row r="554">
          <cell r="K554" t="str">
            <v>-</v>
          </cell>
        </row>
        <row r="557">
          <cell r="K557">
            <v>3.5269380249726181</v>
          </cell>
        </row>
        <row r="559">
          <cell r="K559">
            <v>4.2917677577930968</v>
          </cell>
        </row>
        <row r="560">
          <cell r="K560">
            <v>3.6611886133625413</v>
          </cell>
        </row>
        <row r="561">
          <cell r="K561">
            <v>2.2389938400876233</v>
          </cell>
        </row>
        <row r="562">
          <cell r="K562">
            <v>3.5191581180722888</v>
          </cell>
        </row>
        <row r="563">
          <cell r="K563">
            <v>3.5529004278203726</v>
          </cell>
        </row>
        <row r="566">
          <cell r="K566">
            <v>2.7386027749369624</v>
          </cell>
        </row>
        <row r="567">
          <cell r="K567">
            <v>4.0686888316854777</v>
          </cell>
        </row>
        <row r="568">
          <cell r="K568">
            <v>4.0143015235487409</v>
          </cell>
        </row>
        <row r="569">
          <cell r="K569">
            <v>3.7115780736035049</v>
          </cell>
        </row>
        <row r="570">
          <cell r="K570">
            <v>3.8629397985761229</v>
          </cell>
        </row>
        <row r="571">
          <cell r="K571">
            <v>4.0001058206490256</v>
          </cell>
        </row>
        <row r="572">
          <cell r="K572">
            <v>3.8094274935377879</v>
          </cell>
        </row>
        <row r="573">
          <cell r="K573">
            <v>3.6889309345016432</v>
          </cell>
        </row>
        <row r="574">
          <cell r="K574">
            <v>3.4832645660460027</v>
          </cell>
        </row>
        <row r="575">
          <cell r="K575" t="str">
            <v>-</v>
          </cell>
        </row>
        <row r="576">
          <cell r="K576">
            <v>23.111111111111111</v>
          </cell>
        </row>
        <row r="577">
          <cell r="K577">
            <v>3.815779091856879</v>
          </cell>
        </row>
        <row r="578">
          <cell r="K578">
            <v>3.1567266508214678</v>
          </cell>
        </row>
        <row r="579">
          <cell r="K579">
            <v>3.5076148175246447</v>
          </cell>
        </row>
        <row r="580">
          <cell r="K580" t="str">
            <v>-</v>
          </cell>
        </row>
        <row r="581">
          <cell r="K581" t="str">
            <v>-</v>
          </cell>
        </row>
        <row r="582">
          <cell r="K582">
            <v>0.22727272727272729</v>
          </cell>
        </row>
        <row r="583">
          <cell r="K583">
            <v>2.5521854890235884</v>
          </cell>
        </row>
        <row r="584">
          <cell r="K584">
            <v>3.183982290440234</v>
          </cell>
        </row>
        <row r="585">
          <cell r="K585">
            <v>3.2514684407447976</v>
          </cell>
        </row>
        <row r="586">
          <cell r="K586">
            <v>3.2433146876232204</v>
          </cell>
        </row>
        <row r="587">
          <cell r="K587">
            <v>3.4769067447973718</v>
          </cell>
        </row>
        <row r="588">
          <cell r="K588">
            <v>1.6736211303395401</v>
          </cell>
        </row>
        <row r="589">
          <cell r="K589">
            <v>1.8990251945235488</v>
          </cell>
        </row>
        <row r="590">
          <cell r="K590">
            <v>2.7088672396056959</v>
          </cell>
        </row>
        <row r="591">
          <cell r="K591">
            <v>4.5555892470974815</v>
          </cell>
        </row>
        <row r="592">
          <cell r="K592">
            <v>4.0187113009857622</v>
          </cell>
        </row>
        <row r="593">
          <cell r="K593">
            <v>4</v>
          </cell>
        </row>
        <row r="594">
          <cell r="K594">
            <v>3.9914335160277479</v>
          </cell>
        </row>
        <row r="595">
          <cell r="K595">
            <v>3.3501503778167221</v>
          </cell>
        </row>
        <row r="596">
          <cell r="K596">
            <v>4.2171144556407452</v>
          </cell>
        </row>
        <row r="597">
          <cell r="K597">
            <v>4.0819979469879515</v>
          </cell>
        </row>
        <row r="598">
          <cell r="K598">
            <v>4.0032734593647321</v>
          </cell>
        </row>
        <row r="599">
          <cell r="K599">
            <v>4.1007952873311426</v>
          </cell>
        </row>
        <row r="600">
          <cell r="K600">
            <v>21</v>
          </cell>
        </row>
        <row r="601">
          <cell r="K601">
            <v>2.37018744161238</v>
          </cell>
        </row>
        <row r="602">
          <cell r="K602">
            <v>3.53966395496131</v>
          </cell>
        </row>
        <row r="603">
          <cell r="K603">
            <v>0</v>
          </cell>
        </row>
        <row r="604">
          <cell r="K604">
            <v>2.0682464648417569</v>
          </cell>
        </row>
        <row r="605">
          <cell r="K605">
            <v>3.08452087608645</v>
          </cell>
        </row>
        <row r="606">
          <cell r="K606">
            <v>990.21900000000005</v>
          </cell>
        </row>
        <row r="607">
          <cell r="K607">
            <v>25.781416025081242</v>
          </cell>
        </row>
        <row r="608">
          <cell r="K608">
            <v>5.0681178558275253</v>
          </cell>
        </row>
        <row r="609">
          <cell r="K609">
            <v>5.0681178558275253</v>
          </cell>
        </row>
        <row r="610">
          <cell r="K610">
            <v>5.4378489824114205</v>
          </cell>
        </row>
        <row r="611">
          <cell r="K611">
            <v>5.4378489824114205</v>
          </cell>
        </row>
        <row r="612">
          <cell r="K612">
            <v>5.1605506374734986</v>
          </cell>
        </row>
        <row r="613">
          <cell r="K613">
            <v>3.8138209647805144</v>
          </cell>
        </row>
        <row r="614">
          <cell r="K614">
            <v>4.9595056398685653</v>
          </cell>
        </row>
        <row r="615">
          <cell r="K615">
            <v>3.7586886019715227</v>
          </cell>
        </row>
        <row r="616">
          <cell r="K616">
            <v>3.4275829417305586</v>
          </cell>
        </row>
        <row r="617">
          <cell r="K617">
            <v>3.0581738059145671</v>
          </cell>
        </row>
        <row r="618">
          <cell r="K618">
            <v>3.6105890972617747</v>
          </cell>
        </row>
        <row r="619">
          <cell r="K619">
            <v>3.0995341456736036</v>
          </cell>
        </row>
        <row r="620">
          <cell r="K620">
            <v>4.7127630606790802</v>
          </cell>
        </row>
        <row r="621">
          <cell r="K621">
            <v>3.4290621953997809</v>
          </cell>
        </row>
        <row r="622">
          <cell r="K622">
            <v>3.1636275673603507</v>
          </cell>
        </row>
        <row r="623">
          <cell r="K623">
            <v>3.68140362785496</v>
          </cell>
        </row>
        <row r="624">
          <cell r="K624">
            <v>3.2537612909090905</v>
          </cell>
        </row>
        <row r="625">
          <cell r="K625">
            <v>4.2479870267250828</v>
          </cell>
        </row>
        <row r="626">
          <cell r="K626">
            <v>2.8262730600219061</v>
          </cell>
        </row>
        <row r="627">
          <cell r="K627">
            <v>3.3721503579408543</v>
          </cell>
        </row>
        <row r="628">
          <cell r="K628">
            <v>3.6289361568455645</v>
          </cell>
        </row>
        <row r="629">
          <cell r="K629">
            <v>4.5781214260679084</v>
          </cell>
        </row>
        <row r="631">
          <cell r="K631">
            <v>3.2461978222324079</v>
          </cell>
        </row>
        <row r="632">
          <cell r="K632">
            <v>3.4638007250436837</v>
          </cell>
        </row>
        <row r="633">
          <cell r="K633">
            <v>4.2163842897277961</v>
          </cell>
        </row>
        <row r="634">
          <cell r="K634">
            <v>4.3782042841491844</v>
          </cell>
        </row>
        <row r="635">
          <cell r="K635">
            <v>2.6789027804195804</v>
          </cell>
        </row>
        <row r="636">
          <cell r="K636">
            <v>3.8117704495726499</v>
          </cell>
        </row>
        <row r="637">
          <cell r="K637">
            <v>3.487405222377622</v>
          </cell>
        </row>
        <row r="638">
          <cell r="K638">
            <v>3.626826406759907</v>
          </cell>
        </row>
        <row r="639">
          <cell r="K639">
            <v>3.9854205109090914</v>
          </cell>
        </row>
        <row r="640">
          <cell r="K640">
            <v>3.6998840466822069</v>
          </cell>
        </row>
        <row r="641">
          <cell r="K641">
            <v>3.8166799060606063</v>
          </cell>
        </row>
        <row r="642">
          <cell r="K642">
            <v>3.5272052221445218</v>
          </cell>
        </row>
        <row r="643">
          <cell r="K643">
            <v>3.6719425641025643</v>
          </cell>
        </row>
        <row r="644">
          <cell r="K644">
            <v>3.2187866655011654</v>
          </cell>
        </row>
        <row r="645">
          <cell r="K645">
            <v>2.8251841589743591</v>
          </cell>
        </row>
        <row r="646">
          <cell r="K646">
            <v>3.5563580076923076</v>
          </cell>
        </row>
        <row r="647">
          <cell r="K647">
            <v>2.9542442529137531</v>
          </cell>
        </row>
        <row r="648">
          <cell r="K648">
            <v>3.5272173552447552</v>
          </cell>
        </row>
        <row r="649">
          <cell r="K649">
            <v>3.216358088065268</v>
          </cell>
        </row>
        <row r="650">
          <cell r="K650">
            <v>4.9115939885780886</v>
          </cell>
        </row>
        <row r="651">
          <cell r="K651">
            <v>4.4173517955710953</v>
          </cell>
        </row>
        <row r="652">
          <cell r="K652">
            <v>4.7828649307692306</v>
          </cell>
        </row>
        <row r="653">
          <cell r="K653">
            <v>4.4608755776223781</v>
          </cell>
        </row>
        <row r="654">
          <cell r="K654">
            <v>4.6431715731351986</v>
          </cell>
        </row>
        <row r="655">
          <cell r="K655">
            <v>3.8086253443115781</v>
          </cell>
        </row>
        <row r="656">
          <cell r="K656">
            <v>3.7011461247086244</v>
          </cell>
        </row>
        <row r="657">
          <cell r="K657">
            <v>3.7011461247086244</v>
          </cell>
        </row>
        <row r="658">
          <cell r="K658">
            <v>4.1473517967365972</v>
          </cell>
        </row>
        <row r="659">
          <cell r="K659">
            <v>4.1772482188811191</v>
          </cell>
        </row>
        <row r="660">
          <cell r="K660">
            <v>3.9453426205128208</v>
          </cell>
        </row>
        <row r="661">
          <cell r="K661">
            <v>3</v>
          </cell>
        </row>
        <row r="662">
          <cell r="K662">
            <v>3.7674856590326344</v>
          </cell>
        </row>
        <row r="663">
          <cell r="K663">
            <v>3.7343158918706294</v>
          </cell>
        </row>
        <row r="664">
          <cell r="K664">
            <v>3.790047981201341</v>
          </cell>
        </row>
        <row r="665">
          <cell r="K665">
            <v>3.9670180212121209</v>
          </cell>
        </row>
        <row r="666">
          <cell r="K666">
            <v>3.8040797692307691</v>
          </cell>
        </row>
        <row r="667">
          <cell r="K667">
            <v>3.1934046578088582</v>
          </cell>
        </row>
        <row r="668">
          <cell r="K668">
            <v>3.860048572027972</v>
          </cell>
        </row>
        <row r="669">
          <cell r="K669">
            <v>2.9203133797202803</v>
          </cell>
        </row>
        <row r="670">
          <cell r="K670">
            <v>349.98658324819201</v>
          </cell>
        </row>
        <row r="671">
          <cell r="K671">
            <v>3.2784591964114163</v>
          </cell>
        </row>
        <row r="672">
          <cell r="K672">
            <v>4.7289308979020976</v>
          </cell>
        </row>
        <row r="673">
          <cell r="K673">
            <v>36.295231151965901</v>
          </cell>
        </row>
        <row r="674">
          <cell r="K674">
            <v>91.248732825467698</v>
          </cell>
        </row>
        <row r="675">
          <cell r="K675">
            <v>4.6364673851060756</v>
          </cell>
        </row>
        <row r="676">
          <cell r="K676">
            <v>3.9574632907587457</v>
          </cell>
        </row>
        <row r="677">
          <cell r="K677">
            <v>0.60800000000000054</v>
          </cell>
        </row>
        <row r="678">
          <cell r="K678">
            <v>38.655000000000001</v>
          </cell>
        </row>
        <row r="679">
          <cell r="K679">
            <v>12.5</v>
          </cell>
        </row>
        <row r="680">
          <cell r="K680">
            <v>12.04</v>
          </cell>
        </row>
        <row r="682">
          <cell r="K682">
            <v>5.5555029328527441</v>
          </cell>
        </row>
        <row r="683">
          <cell r="K683">
            <v>5.8269995589743591</v>
          </cell>
        </row>
        <row r="685">
          <cell r="K685">
            <v>5.4323679671328673</v>
          </cell>
        </row>
        <row r="687">
          <cell r="K687">
            <v>5.3032443638694637</v>
          </cell>
        </row>
        <row r="691">
          <cell r="K691">
            <v>6.3883294247433104</v>
          </cell>
        </row>
        <row r="692">
          <cell r="K692">
            <v>3.9182116629370629</v>
          </cell>
        </row>
        <row r="694">
          <cell r="K694">
            <v>5.4281566314685312</v>
          </cell>
        </row>
        <row r="695">
          <cell r="K695">
            <v>5.9082430281059208</v>
          </cell>
        </row>
        <row r="696">
          <cell r="K696">
            <v>4.8028143082296877</v>
          </cell>
        </row>
        <row r="697">
          <cell r="K697">
            <v>83.074520000000007</v>
          </cell>
        </row>
        <row r="698">
          <cell r="K698">
            <v>36.48659</v>
          </cell>
        </row>
        <row r="699">
          <cell r="K699">
            <v>4.5073295831082749</v>
          </cell>
        </row>
        <row r="700">
          <cell r="K700">
            <v>3.1720816044289046</v>
          </cell>
        </row>
        <row r="701">
          <cell r="K701">
            <v>4.5815832072261067</v>
          </cell>
        </row>
        <row r="702">
          <cell r="K702">
            <v>3.7400537310023312</v>
          </cell>
        </row>
        <row r="703">
          <cell r="K703">
            <v>2.9427024979020979</v>
          </cell>
        </row>
        <row r="704">
          <cell r="K704">
            <v>3.6091052601398603</v>
          </cell>
        </row>
        <row r="705">
          <cell r="K705">
            <v>3.9722613020979018</v>
          </cell>
        </row>
        <row r="706">
          <cell r="K706">
            <v>2.9439637377622381</v>
          </cell>
        </row>
        <row r="707">
          <cell r="K707">
            <v>3.45811251993007</v>
          </cell>
        </row>
        <row r="708">
          <cell r="K708">
            <v>3.8581824543927357</v>
          </cell>
        </row>
        <row r="709">
          <cell r="K709">
            <v>4.2437331547785551</v>
          </cell>
        </row>
        <row r="710">
          <cell r="K710">
            <v>3.9400917125874129</v>
          </cell>
        </row>
        <row r="711">
          <cell r="K711">
            <v>4.0151637603729604</v>
          </cell>
        </row>
        <row r="712">
          <cell r="K712" t="str">
            <v>-</v>
          </cell>
        </row>
        <row r="715">
          <cell r="K715">
            <v>3.7201139953379956</v>
          </cell>
        </row>
        <row r="717">
          <cell r="K717">
            <v>4.224955209419222</v>
          </cell>
        </row>
        <row r="718">
          <cell r="K718">
            <v>3.4314892857808856</v>
          </cell>
        </row>
        <row r="719">
          <cell r="K719">
            <v>2.3047653198135198</v>
          </cell>
        </row>
        <row r="720">
          <cell r="K720">
            <v>3.4293863703962706</v>
          </cell>
        </row>
        <row r="721">
          <cell r="K721">
            <v>3.5049199736596739</v>
          </cell>
        </row>
        <row r="724">
          <cell r="K724">
            <v>2.7246477911334872</v>
          </cell>
        </row>
        <row r="725">
          <cell r="K725">
            <v>4.0021402348467774</v>
          </cell>
        </row>
        <row r="726">
          <cell r="K726">
            <v>3.9101235468531468</v>
          </cell>
        </row>
        <row r="727">
          <cell r="K727">
            <v>3.553327588111888</v>
          </cell>
        </row>
        <row r="728">
          <cell r="K728">
            <v>3.7317255674825174</v>
          </cell>
        </row>
        <row r="729">
          <cell r="K729">
            <v>3.9120020123920236</v>
          </cell>
        </row>
        <row r="730">
          <cell r="K730">
            <v>3.7430725517482522</v>
          </cell>
        </row>
        <row r="731">
          <cell r="K731">
            <v>3.6361798808857806</v>
          </cell>
        </row>
        <row r="732">
          <cell r="K732">
            <v>3.4676826410256414</v>
          </cell>
        </row>
        <row r="733">
          <cell r="K733" t="str">
            <v>-</v>
          </cell>
        </row>
        <row r="734">
          <cell r="K734">
            <v>87</v>
          </cell>
        </row>
        <row r="735">
          <cell r="K735">
            <v>3.8071640715193897</v>
          </cell>
        </row>
        <row r="736">
          <cell r="K736">
            <v>3.1335417836829835</v>
          </cell>
        </row>
        <row r="737">
          <cell r="K737">
            <v>3.4743318191142194</v>
          </cell>
        </row>
        <row r="738">
          <cell r="K738" t="str">
            <v>-</v>
          </cell>
        </row>
        <row r="739">
          <cell r="K739" t="str">
            <v>-</v>
          </cell>
        </row>
        <row r="740">
          <cell r="K740">
            <v>0.43732420781861125</v>
          </cell>
        </row>
        <row r="741">
          <cell r="K741">
            <v>2.8656872425391517</v>
          </cell>
        </row>
        <row r="742">
          <cell r="K742">
            <v>3.3364256570292707</v>
          </cell>
        </row>
        <row r="743">
          <cell r="K743">
            <v>3.1449239135198139</v>
          </cell>
        </row>
        <row r="744">
          <cell r="K744">
            <v>3.0742836850815851</v>
          </cell>
        </row>
        <row r="745">
          <cell r="K745">
            <v>3.4023460536130532</v>
          </cell>
        </row>
        <row r="746">
          <cell r="K746">
            <v>1.6609463769230768</v>
          </cell>
        </row>
        <row r="747">
          <cell r="K747">
            <v>1.8287934755244755</v>
          </cell>
        </row>
        <row r="748">
          <cell r="K748">
            <v>2.622258700932401</v>
          </cell>
        </row>
        <row r="749">
          <cell r="K749">
            <v>4.4738031606060602</v>
          </cell>
        </row>
        <row r="750">
          <cell r="K750">
            <v>3.9152202990675988</v>
          </cell>
        </row>
        <row r="751">
          <cell r="K751">
            <v>4</v>
          </cell>
        </row>
        <row r="752">
          <cell r="K752">
            <v>3.9296744865578863</v>
          </cell>
        </row>
        <row r="753">
          <cell r="K753">
            <v>3.2759665937451437</v>
          </cell>
        </row>
        <row r="754">
          <cell r="K754">
            <v>4.1812899230769229</v>
          </cell>
        </row>
        <row r="755">
          <cell r="K755">
            <v>4.0260911701631699</v>
          </cell>
        </row>
        <row r="756">
          <cell r="K756">
            <v>3.982892883916084</v>
          </cell>
        </row>
        <row r="757">
          <cell r="K757">
            <v>4.0634246590520595</v>
          </cell>
        </row>
        <row r="758">
          <cell r="K758">
            <v>13</v>
          </cell>
        </row>
        <row r="759">
          <cell r="K759">
            <v>0.67591653944790897</v>
          </cell>
        </row>
        <row r="762">
          <cell r="K762">
            <v>2.1230219035339051</v>
          </cell>
        </row>
        <row r="763">
          <cell r="K763">
            <v>3.0932232812929823</v>
          </cell>
        </row>
        <row r="764">
          <cell r="K764">
            <v>818.65300000000002</v>
          </cell>
        </row>
        <row r="765">
          <cell r="K765">
            <v>26.871508727791305</v>
          </cell>
        </row>
        <row r="766">
          <cell r="K766">
            <v>4.9471819469751921</v>
          </cell>
        </row>
        <row r="767">
          <cell r="K767">
            <v>4.9471819469751921</v>
          </cell>
        </row>
        <row r="768">
          <cell r="K768">
            <v>5.3974409042306499</v>
          </cell>
        </row>
        <row r="769">
          <cell r="K769">
            <v>5.3974409042306499</v>
          </cell>
        </row>
        <row r="770">
          <cell r="K770">
            <v>5.0597466862890563</v>
          </cell>
        </row>
        <row r="771">
          <cell r="K771">
            <v>3.7559244475235354</v>
          </cell>
        </row>
        <row r="772">
          <cell r="K772">
            <v>4.9346831107226103</v>
          </cell>
        </row>
        <row r="773">
          <cell r="K773">
            <v>3.6440767505827507</v>
          </cell>
        </row>
        <row r="774">
          <cell r="K774">
            <v>3.1539977561771559</v>
          </cell>
        </row>
        <row r="775">
          <cell r="K775">
            <v>3.0264326284382284</v>
          </cell>
        </row>
        <row r="776">
          <cell r="K776">
            <v>3.4996690613053612</v>
          </cell>
        </row>
        <row r="777">
          <cell r="K777">
            <v>2.9445439002331</v>
          </cell>
        </row>
        <row r="778">
          <cell r="K778">
            <v>4.7735380405594405</v>
          </cell>
        </row>
        <row r="779">
          <cell r="K779">
            <v>3.3263167337995339</v>
          </cell>
        </row>
        <row r="780">
          <cell r="K780">
            <v>3.076794886946387</v>
          </cell>
        </row>
        <row r="781">
          <cell r="K781">
            <v>3.5912861871917547</v>
          </cell>
        </row>
        <row r="782">
          <cell r="K782">
            <v>3.0391286566433564</v>
          </cell>
        </row>
        <row r="783">
          <cell r="K783">
            <v>4.0467478776223773</v>
          </cell>
        </row>
        <row r="784">
          <cell r="K784">
            <v>2.7021882652680653</v>
          </cell>
        </row>
        <row r="785">
          <cell r="K785">
            <v>3.2498136307692307</v>
          </cell>
        </row>
        <row r="786">
          <cell r="K786">
            <v>3.702440667832168</v>
          </cell>
        </row>
        <row r="787">
          <cell r="K787">
            <v>4.5066644412587404</v>
          </cell>
        </row>
        <row r="789">
          <cell r="K789">
            <v>3.1453551055716646</v>
          </cell>
        </row>
        <row r="790">
          <cell r="K790">
            <v>3.3683206463817097</v>
          </cell>
        </row>
        <row r="791">
          <cell r="K791">
            <v>4.257197595364147</v>
          </cell>
        </row>
        <row r="792">
          <cell r="K792">
            <v>4.2900309999999999</v>
          </cell>
        </row>
        <row r="793">
          <cell r="K793">
            <v>2.6168450000000001</v>
          </cell>
        </row>
        <row r="794">
          <cell r="K794">
            <v>3.7323023333333332</v>
          </cell>
        </row>
        <row r="795">
          <cell r="K795">
            <v>3.4347979999999998</v>
          </cell>
        </row>
        <row r="796">
          <cell r="K796">
            <v>3.6518280000000001</v>
          </cell>
        </row>
        <row r="797">
          <cell r="K797">
            <v>4.0093522000000004</v>
          </cell>
        </row>
        <row r="798">
          <cell r="K798">
            <v>3.6986594000000004</v>
          </cell>
        </row>
        <row r="799">
          <cell r="K799">
            <v>3.8403230000000002</v>
          </cell>
        </row>
        <row r="800">
          <cell r="K800">
            <v>3.4527239999999999</v>
          </cell>
        </row>
        <row r="801">
          <cell r="K801">
            <v>3.6465234999999998</v>
          </cell>
        </row>
        <row r="802">
          <cell r="K802">
            <v>3.0490159999999999</v>
          </cell>
        </row>
        <row r="803">
          <cell r="K803">
            <v>2.9057580000000001</v>
          </cell>
        </row>
        <row r="804">
          <cell r="K804">
            <v>3.4311859999999998</v>
          </cell>
        </row>
        <row r="805">
          <cell r="K805">
            <v>2.857364</v>
          </cell>
        </row>
        <row r="806">
          <cell r="K806">
            <v>3.5662720000000001</v>
          </cell>
        </row>
        <row r="807">
          <cell r="K807">
            <v>3.1619192000000003</v>
          </cell>
        </row>
        <row r="808">
          <cell r="K808">
            <v>4.7584200000000001</v>
          </cell>
        </row>
        <row r="809">
          <cell r="K809">
            <v>4.1947469999999996</v>
          </cell>
        </row>
        <row r="810">
          <cell r="K810">
            <v>4.6178220000000003</v>
          </cell>
        </row>
        <row r="811">
          <cell r="K811">
            <v>4.5632080000000004</v>
          </cell>
        </row>
        <row r="812">
          <cell r="K812">
            <v>4.5335492500000001</v>
          </cell>
        </row>
        <row r="813">
          <cell r="K813">
            <v>3.7545907366666667</v>
          </cell>
        </row>
        <row r="814">
          <cell r="K814">
            <v>3.6719599999999999</v>
          </cell>
        </row>
        <row r="815">
          <cell r="K815">
            <v>3.6719599999999999</v>
          </cell>
        </row>
        <row r="816">
          <cell r="K816">
            <v>4.0025120000000003</v>
          </cell>
        </row>
        <row r="817">
          <cell r="K817">
            <v>4.1757910000000003</v>
          </cell>
        </row>
        <row r="818">
          <cell r="K818">
            <v>3.8858820000000001</v>
          </cell>
        </row>
        <row r="819">
          <cell r="K819">
            <v>3</v>
          </cell>
        </row>
        <row r="820">
          <cell r="K820">
            <v>3.7160462499999998</v>
          </cell>
        </row>
        <row r="821">
          <cell r="K821">
            <v>3.6940031250000001</v>
          </cell>
        </row>
        <row r="822">
          <cell r="K822">
            <v>3.7394438337499998</v>
          </cell>
        </row>
        <row r="823">
          <cell r="K823">
            <v>3.9748649999999999</v>
          </cell>
        </row>
        <row r="824">
          <cell r="K824">
            <v>3.7097509999999998</v>
          </cell>
        </row>
        <row r="825">
          <cell r="K825">
            <v>3.1509130000000001</v>
          </cell>
        </row>
        <row r="826">
          <cell r="K826">
            <v>3.8566980000000002</v>
          </cell>
        </row>
        <row r="827">
          <cell r="K827">
            <v>2.9742570000000002</v>
          </cell>
        </row>
        <row r="828">
          <cell r="K828">
            <v>318.92802478732801</v>
          </cell>
        </row>
        <row r="829">
          <cell r="K829">
            <v>3.2516788386420923</v>
          </cell>
        </row>
        <row r="830">
          <cell r="K830">
            <v>4.6801870000000001</v>
          </cell>
        </row>
        <row r="831">
          <cell r="K831">
            <v>34.778411865234403</v>
          </cell>
        </row>
        <row r="832">
          <cell r="K832">
            <v>70.832908630371094</v>
          </cell>
        </row>
        <row r="833">
          <cell r="K833">
            <v>4.2445451905137164</v>
          </cell>
        </row>
        <row r="834">
          <cell r="K834">
            <v>3.7481120145779041</v>
          </cell>
        </row>
        <row r="835">
          <cell r="K835">
            <v>-2.7</v>
          </cell>
        </row>
        <row r="836">
          <cell r="K836">
            <v>30</v>
          </cell>
        </row>
        <row r="837">
          <cell r="K837">
            <v>10.3</v>
          </cell>
        </row>
        <row r="838">
          <cell r="K838">
            <v>16.3</v>
          </cell>
        </row>
        <row r="840">
          <cell r="K840">
            <v>4.9573112945858631</v>
          </cell>
        </row>
        <row r="841">
          <cell r="K841">
            <v>5.8144439999999999</v>
          </cell>
        </row>
        <row r="843">
          <cell r="K843">
            <v>5.4686009999999996</v>
          </cell>
        </row>
        <row r="845">
          <cell r="K845">
            <v>5.3404420000000004</v>
          </cell>
        </row>
        <row r="849">
          <cell r="K849">
            <v>6.4011377896432418</v>
          </cell>
        </row>
        <row r="850">
          <cell r="K850">
            <v>3.7985929999999999</v>
          </cell>
        </row>
        <row r="852">
          <cell r="K852">
            <v>5.3825599874268661</v>
          </cell>
        </row>
        <row r="853">
          <cell r="K853">
            <v>5.891848888535054</v>
          </cell>
        </row>
        <row r="854">
          <cell r="K854">
            <v>4.5841790078622049</v>
          </cell>
        </row>
        <row r="855">
          <cell r="K855">
            <v>79.702999888045696</v>
          </cell>
        </row>
        <row r="856">
          <cell r="K856">
            <v>36.136113804746898</v>
          </cell>
        </row>
        <row r="857">
          <cell r="K857">
            <v>4.3590391985262062</v>
          </cell>
        </row>
        <row r="858">
          <cell r="K858">
            <v>3.0824289999999999</v>
          </cell>
        </row>
        <row r="859">
          <cell r="K859">
            <v>4.6052429999999998</v>
          </cell>
        </row>
        <row r="860">
          <cell r="K860">
            <v>3.8235980000000001</v>
          </cell>
        </row>
        <row r="861">
          <cell r="K861">
            <v>2.826956</v>
          </cell>
        </row>
        <row r="862">
          <cell r="K862">
            <v>3.5845564999999997</v>
          </cell>
        </row>
        <row r="863">
          <cell r="K863">
            <v>3.9923500000000001</v>
          </cell>
        </row>
        <row r="864">
          <cell r="K864">
            <v>2.924404</v>
          </cell>
        </row>
        <row r="865">
          <cell r="K865">
            <v>3.458377</v>
          </cell>
        </row>
        <row r="866">
          <cell r="K866">
            <v>3.8006575661754023</v>
          </cell>
        </row>
        <row r="867">
          <cell r="K867">
            <v>4.2023780000000004</v>
          </cell>
        </row>
        <row r="868">
          <cell r="K868">
            <v>3.9327290000000001</v>
          </cell>
        </row>
        <row r="869">
          <cell r="K869">
            <v>4.2147610000000002</v>
          </cell>
        </row>
        <row r="873">
          <cell r="K873">
            <v>3.9358040000000001</v>
          </cell>
        </row>
        <row r="875">
          <cell r="K875">
            <v>4.1489158549862886</v>
          </cell>
        </row>
        <row r="876">
          <cell r="K876">
            <v>3.3826559999999999</v>
          </cell>
        </row>
        <row r="877">
          <cell r="K877">
            <v>2.4112420000000001</v>
          </cell>
        </row>
        <row r="878">
          <cell r="K878">
            <v>3.4595980000000002</v>
          </cell>
        </row>
        <row r="879">
          <cell r="K879">
            <v>3.464636</v>
          </cell>
        </row>
        <row r="882">
          <cell r="K882">
            <v>2.6604254553487241</v>
          </cell>
        </row>
        <row r="883">
          <cell r="K883">
            <v>3.9189910612784962</v>
          </cell>
        </row>
        <row r="884">
          <cell r="K884">
            <v>3.8957929999999998</v>
          </cell>
        </row>
        <row r="885">
          <cell r="K885">
            <v>3.5043169999999999</v>
          </cell>
        </row>
        <row r="886">
          <cell r="K886">
            <v>3.7000549999999999</v>
          </cell>
        </row>
        <row r="887">
          <cell r="K887">
            <v>3.8460123741856638</v>
          </cell>
        </row>
        <row r="888">
          <cell r="K888">
            <v>3.764589</v>
          </cell>
        </row>
        <row r="889">
          <cell r="K889">
            <v>3.6151309999999999</v>
          </cell>
        </row>
        <row r="890">
          <cell r="K890">
            <v>3.5295420000000002</v>
          </cell>
        </row>
        <row r="892">
          <cell r="K892">
            <v>87</v>
          </cell>
        </row>
        <row r="893">
          <cell r="K893">
            <v>3.8298653333333332</v>
          </cell>
        </row>
        <row r="894">
          <cell r="K894">
            <v>3.1775549999999999</v>
          </cell>
        </row>
        <row r="897">
          <cell r="K897">
            <v>3.486742</v>
          </cell>
        </row>
        <row r="898">
          <cell r="K898">
            <v>0.43403616647079779</v>
          </cell>
        </row>
        <row r="899">
          <cell r="K899">
            <v>2.9136709543204051</v>
          </cell>
        </row>
        <row r="900">
          <cell r="K900">
            <v>3.371768143826869</v>
          </cell>
        </row>
        <row r="901">
          <cell r="K901">
            <v>3.0847310000000001</v>
          </cell>
        </row>
        <row r="902">
          <cell r="K902">
            <v>3.0457939999999999</v>
          </cell>
        </row>
        <row r="903">
          <cell r="K903">
            <v>3.2796439999999998</v>
          </cell>
        </row>
        <row r="904">
          <cell r="K904">
            <v>1.6188549999999999</v>
          </cell>
        </row>
        <row r="905">
          <cell r="K905">
            <v>1.766497</v>
          </cell>
        </row>
        <row r="906">
          <cell r="K906">
            <v>2.6697963333333328</v>
          </cell>
        </row>
        <row r="907">
          <cell r="K907">
            <v>4.4104080000000003</v>
          </cell>
        </row>
        <row r="908">
          <cell r="K908">
            <v>3.8932519999999999</v>
          </cell>
        </row>
        <row r="909">
          <cell r="K909">
            <v>4</v>
          </cell>
        </row>
        <row r="910">
          <cell r="K910">
            <v>3.9012200000000004</v>
          </cell>
        </row>
        <row r="911">
          <cell r="K911">
            <v>3.2855081666666663</v>
          </cell>
        </row>
        <row r="912">
          <cell r="K912">
            <v>4.130884</v>
          </cell>
        </row>
        <row r="913">
          <cell r="K913">
            <v>4.0630839999999999</v>
          </cell>
        </row>
        <row r="914">
          <cell r="K914">
            <v>3.9512260000000001</v>
          </cell>
        </row>
        <row r="915">
          <cell r="K915">
            <v>4.0483979999999997</v>
          </cell>
        </row>
        <row r="916">
          <cell r="K916">
            <v>37.623047489085089</v>
          </cell>
        </row>
        <row r="917">
          <cell r="K917">
            <v>0.53911447525024403</v>
          </cell>
        </row>
        <row r="920">
          <cell r="K920">
            <v>2.3268289193251266</v>
          </cell>
        </row>
        <row r="921">
          <cell r="K921">
            <v>3.1876134596625629</v>
          </cell>
        </row>
        <row r="922">
          <cell r="K922">
            <v>827.85799999999995</v>
          </cell>
        </row>
        <row r="923">
          <cell r="K923">
            <v>25.9</v>
          </cell>
        </row>
        <row r="924">
          <cell r="K924">
            <v>4.9717915816173894</v>
          </cell>
        </row>
        <row r="925">
          <cell r="K925">
            <v>4.9717915816173894</v>
          </cell>
        </row>
        <row r="926">
          <cell r="K926">
            <v>5.457374464370945</v>
          </cell>
        </row>
        <row r="927">
          <cell r="K927">
            <v>5.457374464370945</v>
          </cell>
        </row>
        <row r="928">
          <cell r="K928">
            <v>5.093187302305779</v>
          </cell>
        </row>
        <row r="929">
          <cell r="K929">
            <v>3.7641245021371574</v>
          </cell>
        </row>
        <row r="930">
          <cell r="K930">
            <v>4.9246809999999996</v>
          </cell>
        </row>
        <row r="931">
          <cell r="K931">
            <v>3.6455600000000001</v>
          </cell>
        </row>
        <row r="932">
          <cell r="K932">
            <v>3.124209</v>
          </cell>
        </row>
        <row r="933">
          <cell r="K933">
            <v>2.851032</v>
          </cell>
        </row>
        <row r="934">
          <cell r="K934">
            <v>3.4814579999999999</v>
          </cell>
        </row>
        <row r="935">
          <cell r="K935">
            <v>2.8680210000000002</v>
          </cell>
        </row>
        <row r="936">
          <cell r="K936">
            <v>4.7954420000000004</v>
          </cell>
        </row>
        <row r="937">
          <cell r="K937">
            <v>3.265698</v>
          </cell>
        </row>
        <row r="938">
          <cell r="K938">
            <v>3.1440739999999998</v>
          </cell>
        </row>
        <row r="939">
          <cell r="K939">
            <v>3.5624785263157897</v>
          </cell>
        </row>
        <row r="940">
          <cell r="K940">
            <v>2.931514</v>
          </cell>
        </row>
        <row r="941">
          <cell r="K941">
            <v>3.9533399999999999</v>
          </cell>
        </row>
        <row r="942">
          <cell r="K942">
            <v>2.624743</v>
          </cell>
        </row>
        <row r="943">
          <cell r="K943">
            <v>3.1772680000000002</v>
          </cell>
        </row>
        <row r="944">
          <cell r="K944">
            <v>3.7240190000000002</v>
          </cell>
        </row>
        <row r="945">
          <cell r="K945">
            <v>4.5853409999999997</v>
          </cell>
        </row>
        <row r="947">
          <cell r="K947">
            <v>3.1076097834681042</v>
          </cell>
        </row>
        <row r="948">
          <cell r="K948">
            <v>3.3350441548919472</v>
          </cell>
        </row>
        <row r="949">
          <cell r="K949">
            <v>4.1397564809115961</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befri.ac.i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4"/>
  <sheetViews>
    <sheetView zoomScale="80" zoomScaleNormal="80" workbookViewId="0">
      <selection activeCell="B153" sqref="B153"/>
    </sheetView>
  </sheetViews>
  <sheetFormatPr defaultRowHeight="18.75" x14ac:dyDescent="0.25"/>
  <cols>
    <col min="1" max="1" width="62.7109375" style="63" customWidth="1"/>
    <col min="2" max="2" width="36.140625" style="62" customWidth="1"/>
    <col min="3" max="5" width="0" style="62" hidden="1" customWidth="1"/>
    <col min="6" max="6" width="19.28515625" style="62" bestFit="1" customWidth="1"/>
    <col min="7" max="7" width="8.140625" style="72" customWidth="1"/>
    <col min="8" max="8" width="5.5703125" bestFit="1" customWidth="1"/>
  </cols>
  <sheetData>
    <row r="1" spans="1:8" ht="26.25" customHeight="1" thickBot="1" x14ac:dyDescent="0.3">
      <c r="A1" s="74" t="s">
        <v>0</v>
      </c>
      <c r="B1" s="1" t="s">
        <v>0</v>
      </c>
      <c r="C1" s="1" t="s">
        <v>1</v>
      </c>
      <c r="D1" s="1" t="s">
        <v>2</v>
      </c>
      <c r="E1" s="1" t="s">
        <v>3</v>
      </c>
      <c r="F1" s="1" t="s">
        <v>4</v>
      </c>
      <c r="G1" s="64" t="s">
        <v>5</v>
      </c>
    </row>
    <row r="2" spans="1:8" ht="21" thickBot="1" x14ac:dyDescent="0.45">
      <c r="A2" s="75" t="s">
        <v>157</v>
      </c>
      <c r="B2" s="2" t="s">
        <v>6</v>
      </c>
      <c r="C2" s="3"/>
      <c r="D2" s="3"/>
      <c r="E2" s="3"/>
      <c r="F2" s="3"/>
      <c r="G2" s="65">
        <f>[1]Database!K2</f>
        <v>3.9471528588439067</v>
      </c>
      <c r="H2">
        <v>2015</v>
      </c>
    </row>
    <row r="3" spans="1:8" ht="19.5" thickBot="1" x14ac:dyDescent="0.3">
      <c r="A3" s="76" t="s">
        <v>158</v>
      </c>
      <c r="B3" s="4" t="s">
        <v>7</v>
      </c>
      <c r="C3" s="5"/>
      <c r="D3" s="5"/>
      <c r="E3" s="5"/>
      <c r="F3" s="5"/>
      <c r="G3" s="65">
        <f>[1]Database!K3</f>
        <v>2.9494080095268274</v>
      </c>
      <c r="H3">
        <v>2015</v>
      </c>
    </row>
    <row r="4" spans="1:8" ht="19.5" thickBot="1" x14ac:dyDescent="0.3">
      <c r="A4" s="76" t="s">
        <v>159</v>
      </c>
      <c r="B4" s="4" t="s">
        <v>8</v>
      </c>
      <c r="C4" s="6"/>
      <c r="D4" s="6"/>
      <c r="E4" s="6"/>
      <c r="F4" s="6"/>
      <c r="G4" s="65">
        <f>[1]Database!K4</f>
        <v>3.6145712424048804</v>
      </c>
      <c r="H4">
        <v>2015</v>
      </c>
    </row>
    <row r="5" spans="1:8" ht="19.5" thickBot="1" x14ac:dyDescent="0.3">
      <c r="A5" s="76" t="s">
        <v>160</v>
      </c>
      <c r="B5" s="4" t="s">
        <v>9</v>
      </c>
      <c r="C5" s="6"/>
      <c r="D5" s="6"/>
      <c r="E5" s="6"/>
      <c r="F5" s="6"/>
      <c r="G5" s="65">
        <f>[1]Database!K5</f>
        <v>3.2351785178378911</v>
      </c>
      <c r="H5">
        <v>2015</v>
      </c>
    </row>
    <row r="6" spans="1:8" ht="19.5" thickBot="1" x14ac:dyDescent="0.3">
      <c r="A6" s="76" t="s">
        <v>161</v>
      </c>
      <c r="B6" s="4" t="s">
        <v>10</v>
      </c>
      <c r="C6" s="6"/>
      <c r="D6" s="6"/>
      <c r="E6" s="6"/>
      <c r="F6" s="6"/>
      <c r="G6" s="65">
        <f>[1]Database!K6</f>
        <v>3.395376182688798</v>
      </c>
      <c r="H6">
        <v>2015</v>
      </c>
    </row>
    <row r="7" spans="1:8" ht="19.5" thickBot="1" x14ac:dyDescent="0.3">
      <c r="A7" s="76" t="s">
        <v>162</v>
      </c>
      <c r="B7" s="4" t="s">
        <v>11</v>
      </c>
      <c r="C7" s="6"/>
      <c r="D7" s="6"/>
      <c r="E7" s="6"/>
      <c r="F7" s="6"/>
      <c r="G7" s="65">
        <f>[1]Database!K7</f>
        <v>3.567548486403139</v>
      </c>
      <c r="H7">
        <v>2015</v>
      </c>
    </row>
    <row r="8" spans="1:8" ht="19.5" thickBot="1" x14ac:dyDescent="0.3">
      <c r="A8" s="76" t="s">
        <v>163</v>
      </c>
      <c r="B8" s="4" t="s">
        <v>12</v>
      </c>
      <c r="C8" s="6"/>
      <c r="D8" s="6"/>
      <c r="E8" s="6"/>
      <c r="F8" s="6"/>
      <c r="G8" s="65">
        <f>[1]Database!K8</f>
        <v>3.3993677289766091</v>
      </c>
      <c r="H8">
        <v>2015</v>
      </c>
    </row>
    <row r="9" spans="1:8" ht="19.5" thickBot="1" x14ac:dyDescent="0.3">
      <c r="A9" s="76" t="s">
        <v>164</v>
      </c>
      <c r="B9" s="4" t="s">
        <v>13</v>
      </c>
      <c r="C9" s="6"/>
      <c r="D9" s="6"/>
      <c r="E9" s="6"/>
      <c r="F9" s="6"/>
      <c r="G9" s="65">
        <f>[1]Database!K9</f>
        <v>3.609211074819954</v>
      </c>
      <c r="H9">
        <v>2015</v>
      </c>
    </row>
    <row r="10" spans="1:8" ht="38.25" thickBot="1" x14ac:dyDescent="0.3">
      <c r="A10" s="76" t="s">
        <v>165</v>
      </c>
      <c r="B10" s="4" t="s">
        <v>14</v>
      </c>
      <c r="C10" s="6"/>
      <c r="D10" s="6"/>
      <c r="E10" s="6"/>
      <c r="F10" s="6"/>
      <c r="G10" s="65">
        <f>[1]Database!K10</f>
        <v>3.3237027364954965</v>
      </c>
      <c r="H10">
        <v>2015</v>
      </c>
    </row>
    <row r="11" spans="1:8" ht="19.5" thickBot="1" x14ac:dyDescent="0.3">
      <c r="A11" s="76" t="s">
        <v>166</v>
      </c>
      <c r="B11" s="4" t="s">
        <v>15</v>
      </c>
      <c r="C11" s="6"/>
      <c r="D11" s="6"/>
      <c r="E11" s="6"/>
      <c r="F11" s="6"/>
      <c r="G11" s="65">
        <f>[1]Database!K11</f>
        <v>3.4664569056577252</v>
      </c>
      <c r="H11">
        <v>2015</v>
      </c>
    </row>
    <row r="12" spans="1:8" ht="19.5" thickBot="1" x14ac:dyDescent="0.3">
      <c r="A12" s="76" t="s">
        <v>167</v>
      </c>
      <c r="B12" s="4" t="s">
        <v>16</v>
      </c>
      <c r="C12" s="6"/>
      <c r="D12" s="6"/>
      <c r="E12" s="6"/>
      <c r="F12" s="6"/>
      <c r="G12" s="65">
        <f>[1]Database!K12</f>
        <v>2.9432753184553317</v>
      </c>
      <c r="H12">
        <v>2015</v>
      </c>
    </row>
    <row r="13" spans="1:8" ht="19.5" thickBot="1" x14ac:dyDescent="0.3">
      <c r="A13" s="76" t="s">
        <v>168</v>
      </c>
      <c r="B13" s="4" t="s">
        <v>17</v>
      </c>
      <c r="C13" s="6"/>
      <c r="D13" s="6"/>
      <c r="E13" s="6"/>
      <c r="F13" s="6"/>
      <c r="G13" s="65">
        <f>[1]Database!K13</f>
        <v>3.0290359875566955</v>
      </c>
      <c r="H13">
        <v>2015</v>
      </c>
    </row>
    <row r="14" spans="1:8" ht="38.25" thickBot="1" x14ac:dyDescent="0.3">
      <c r="A14" s="76" t="s">
        <v>169</v>
      </c>
      <c r="B14" s="4" t="s">
        <v>18</v>
      </c>
      <c r="C14" s="6"/>
      <c r="D14" s="6"/>
      <c r="E14" s="6"/>
      <c r="F14" s="6"/>
      <c r="G14" s="65">
        <f>[1]Database!K14</f>
        <v>3.463867548386828</v>
      </c>
      <c r="H14">
        <v>2015</v>
      </c>
    </row>
    <row r="15" spans="1:8" ht="38.25" thickBot="1" x14ac:dyDescent="0.3">
      <c r="A15" s="76" t="s">
        <v>170</v>
      </c>
      <c r="B15" s="4" t="s">
        <v>19</v>
      </c>
      <c r="C15" s="6"/>
      <c r="D15" s="6"/>
      <c r="E15" s="6"/>
      <c r="F15" s="6"/>
      <c r="G15" s="65">
        <f>[1]Database!K15</f>
        <v>2.8753149007435899</v>
      </c>
      <c r="H15">
        <v>2015</v>
      </c>
    </row>
    <row r="16" spans="1:8" ht="19.5" thickBot="1" x14ac:dyDescent="0.3">
      <c r="A16" s="76" t="s">
        <v>171</v>
      </c>
      <c r="B16" s="4" t="s">
        <v>20</v>
      </c>
      <c r="C16" s="6"/>
      <c r="D16" s="6"/>
      <c r="E16" s="6"/>
      <c r="F16" s="6"/>
      <c r="G16" s="65">
        <f>[1]Database!K16</f>
        <v>3.4137531193612007</v>
      </c>
      <c r="H16">
        <v>2015</v>
      </c>
    </row>
    <row r="17" spans="1:8" ht="19.5" thickBot="1" x14ac:dyDescent="0.3">
      <c r="A17" s="76" t="s">
        <v>172</v>
      </c>
      <c r="B17" s="4" t="s">
        <v>21</v>
      </c>
      <c r="C17" s="6"/>
      <c r="D17" s="6"/>
      <c r="E17" s="6"/>
      <c r="F17" s="6"/>
      <c r="G17" s="65">
        <f>[1]Database!K17</f>
        <v>3.1450493749007293</v>
      </c>
      <c r="H17">
        <v>2015</v>
      </c>
    </row>
    <row r="18" spans="1:8" ht="19.5" thickBot="1" x14ac:dyDescent="0.3">
      <c r="A18" s="76" t="s">
        <v>173</v>
      </c>
      <c r="B18" s="4" t="s">
        <v>22</v>
      </c>
      <c r="C18" s="6"/>
      <c r="D18" s="6"/>
      <c r="E18" s="6"/>
      <c r="F18" s="6"/>
      <c r="G18" s="65">
        <f>[1]Database!K18</f>
        <v>4.2428314051182152</v>
      </c>
      <c r="H18">
        <v>2015</v>
      </c>
    </row>
    <row r="19" spans="1:8" ht="19.5" thickBot="1" x14ac:dyDescent="0.3">
      <c r="A19" s="76" t="s">
        <v>174</v>
      </c>
      <c r="B19" s="4" t="s">
        <v>23</v>
      </c>
      <c r="C19" s="6"/>
      <c r="D19" s="6"/>
      <c r="E19" s="6"/>
      <c r="F19" s="6"/>
      <c r="G19" s="65">
        <f>[1]Database!K19</f>
        <v>4.087565693294974</v>
      </c>
      <c r="H19">
        <v>2015</v>
      </c>
    </row>
    <row r="20" spans="1:8" ht="19.5" thickBot="1" x14ac:dyDescent="0.3">
      <c r="A20" s="76" t="s">
        <v>175</v>
      </c>
      <c r="B20" s="4" t="s">
        <v>24</v>
      </c>
      <c r="C20" s="6"/>
      <c r="D20" s="6"/>
      <c r="E20" s="6"/>
      <c r="F20" s="6"/>
      <c r="G20" s="65">
        <f>[1]Database!K20</f>
        <v>4.2052774626002325</v>
      </c>
      <c r="H20">
        <v>2015</v>
      </c>
    </row>
    <row r="21" spans="1:8" ht="19.5" thickBot="1" x14ac:dyDescent="0.3">
      <c r="A21" s="76" t="s">
        <v>176</v>
      </c>
      <c r="B21" s="4" t="s">
        <v>25</v>
      </c>
      <c r="C21" s="6"/>
      <c r="D21" s="6"/>
      <c r="E21" s="6"/>
      <c r="F21" s="6"/>
      <c r="G21" s="65">
        <f>[1]Database!K21</f>
        <v>4.0327771287206629</v>
      </c>
      <c r="H21">
        <v>2015</v>
      </c>
    </row>
    <row r="22" spans="1:8" ht="19.5" thickBot="1" x14ac:dyDescent="0.3">
      <c r="A22" s="76" t="s">
        <v>177</v>
      </c>
      <c r="B22" s="4" t="s">
        <v>26</v>
      </c>
      <c r="C22" s="6"/>
      <c r="D22" s="6"/>
      <c r="E22" s="6"/>
      <c r="F22" s="6"/>
      <c r="G22" s="65">
        <f>[1]Database!K22</f>
        <v>4.1421129224335216</v>
      </c>
      <c r="H22">
        <v>2015</v>
      </c>
    </row>
    <row r="23" spans="1:8" ht="19.5" thickBot="1" x14ac:dyDescent="0.3">
      <c r="A23" s="76" t="s">
        <v>178</v>
      </c>
      <c r="B23" s="4" t="s">
        <v>27</v>
      </c>
      <c r="C23" s="6"/>
      <c r="D23" s="6"/>
      <c r="E23" s="6"/>
      <c r="F23" s="6"/>
      <c r="G23" s="65">
        <f>[1]Database!K23</f>
        <v>3.5535116348746931</v>
      </c>
      <c r="H23">
        <v>2015</v>
      </c>
    </row>
    <row r="24" spans="1:8" ht="19.5" thickBot="1" x14ac:dyDescent="0.3">
      <c r="A24" s="76" t="s">
        <v>179</v>
      </c>
      <c r="B24" s="4" t="s">
        <v>28</v>
      </c>
      <c r="C24" s="6"/>
      <c r="D24" s="6"/>
      <c r="E24" s="6"/>
      <c r="F24" s="6"/>
      <c r="G24" s="65">
        <f>[1]Database!K24</f>
        <v>3.5927581152469994</v>
      </c>
      <c r="H24">
        <v>2015</v>
      </c>
    </row>
    <row r="25" spans="1:8" ht="19.5" thickBot="1" x14ac:dyDescent="0.3">
      <c r="A25" s="76" t="s">
        <v>180</v>
      </c>
      <c r="B25" s="4" t="s">
        <v>29</v>
      </c>
      <c r="C25" s="6"/>
      <c r="D25" s="6"/>
      <c r="E25" s="6"/>
      <c r="F25" s="6"/>
      <c r="G25" s="65">
        <f>[1]Database!K25</f>
        <v>3.5927581152469994</v>
      </c>
      <c r="H25">
        <v>2015</v>
      </c>
    </row>
    <row r="26" spans="1:8" ht="19.5" thickBot="1" x14ac:dyDescent="0.3">
      <c r="A26" s="76" t="s">
        <v>181</v>
      </c>
      <c r="B26" s="4" t="s">
        <v>30</v>
      </c>
      <c r="C26" s="6"/>
      <c r="D26" s="6"/>
      <c r="E26" s="6"/>
      <c r="F26" s="6"/>
      <c r="G26" s="65">
        <f>[1]Database!K26</f>
        <v>3.8330960425827429</v>
      </c>
      <c r="H26">
        <v>2015</v>
      </c>
    </row>
    <row r="27" spans="1:8" ht="19.5" thickBot="1" x14ac:dyDescent="0.3">
      <c r="A27" s="76" t="s">
        <v>182</v>
      </c>
      <c r="B27" s="4" t="s">
        <v>31</v>
      </c>
      <c r="C27" s="6"/>
      <c r="D27" s="6"/>
      <c r="E27" s="6"/>
      <c r="F27" s="6"/>
      <c r="G27" s="65">
        <f>[1]Database!K27</f>
        <v>3.9934818710354598</v>
      </c>
      <c r="H27">
        <v>2015</v>
      </c>
    </row>
    <row r="28" spans="1:8" ht="38.25" customHeight="1" thickBot="1" x14ac:dyDescent="0.3">
      <c r="A28" s="76" t="s">
        <v>183</v>
      </c>
      <c r="B28" s="4" t="s">
        <v>32</v>
      </c>
      <c r="C28" s="6"/>
      <c r="D28" s="6"/>
      <c r="E28" s="6"/>
      <c r="F28" s="6"/>
      <c r="G28" s="65">
        <f>[1]Database!K28</f>
        <v>3.4039071248875539</v>
      </c>
      <c r="H28">
        <v>2015</v>
      </c>
    </row>
    <row r="29" spans="1:8" ht="19.5" thickBot="1" x14ac:dyDescent="0.3">
      <c r="A29" s="76" t="s">
        <v>184</v>
      </c>
      <c r="B29" s="4" t="s">
        <v>33</v>
      </c>
      <c r="C29" s="6"/>
      <c r="D29" s="6"/>
      <c r="E29" s="6"/>
      <c r="F29" s="6"/>
      <c r="G29" s="65">
        <f>[1]Database!K29</f>
        <v>4.2</v>
      </c>
      <c r="H29">
        <v>2015</v>
      </c>
    </row>
    <row r="30" spans="1:8" ht="19.5" thickBot="1" x14ac:dyDescent="0.3">
      <c r="A30" s="76" t="s">
        <v>185</v>
      </c>
      <c r="B30" s="4" t="s">
        <v>34</v>
      </c>
      <c r="C30" s="6"/>
      <c r="D30" s="6"/>
      <c r="E30" s="6"/>
      <c r="F30" s="6"/>
      <c r="G30" s="65">
        <f>[1]Database!K30</f>
        <v>3.6876212596264395</v>
      </c>
      <c r="H30">
        <v>2015</v>
      </c>
    </row>
    <row r="31" spans="1:8" ht="19.5" thickBot="1" x14ac:dyDescent="0.3">
      <c r="A31" s="77" t="s">
        <v>186</v>
      </c>
      <c r="B31" s="7" t="s">
        <v>35</v>
      </c>
      <c r="C31" s="6"/>
      <c r="D31" s="6"/>
      <c r="E31" s="6"/>
      <c r="F31" s="6"/>
      <c r="G31" s="65">
        <f>[1]Database!K31</f>
        <v>3.6401896874367194</v>
      </c>
      <c r="H31">
        <v>2015</v>
      </c>
    </row>
    <row r="32" spans="1:8" ht="19.5" thickBot="1" x14ac:dyDescent="0.3">
      <c r="A32" s="78" t="s">
        <v>187</v>
      </c>
      <c r="B32" s="8" t="s">
        <v>36</v>
      </c>
      <c r="C32" s="9"/>
      <c r="D32" s="9"/>
      <c r="E32" s="9"/>
      <c r="F32" s="10"/>
      <c r="G32" s="66">
        <f>[1]Database!K32</f>
        <v>3.5751811480151998</v>
      </c>
      <c r="H32">
        <v>2015</v>
      </c>
    </row>
    <row r="33" spans="1:8" ht="19.5" thickBot="1" x14ac:dyDescent="0.3">
      <c r="A33" s="79" t="s">
        <v>188</v>
      </c>
      <c r="B33" s="11" t="s">
        <v>37</v>
      </c>
      <c r="C33" s="12"/>
      <c r="D33" s="12"/>
      <c r="E33" s="12"/>
      <c r="F33" s="12"/>
      <c r="G33" s="67">
        <f>[1]Database!K33</f>
        <v>3.9290504169692815</v>
      </c>
      <c r="H33">
        <v>2015</v>
      </c>
    </row>
    <row r="34" spans="1:8" ht="19.5" thickBot="1" x14ac:dyDescent="0.3">
      <c r="A34" s="80" t="s">
        <v>189</v>
      </c>
      <c r="B34" s="13" t="s">
        <v>38</v>
      </c>
      <c r="C34" s="14"/>
      <c r="D34" s="14"/>
      <c r="E34" s="14"/>
      <c r="F34" s="14"/>
      <c r="G34" s="67">
        <f>[1]Database!K34</f>
        <v>4.0663482732338299</v>
      </c>
      <c r="H34">
        <v>2015</v>
      </c>
    </row>
    <row r="35" spans="1:8" ht="19.5" thickBot="1" x14ac:dyDescent="0.3">
      <c r="A35" s="80" t="s">
        <v>190</v>
      </c>
      <c r="B35" s="13" t="s">
        <v>39</v>
      </c>
      <c r="C35" s="14"/>
      <c r="D35" s="14"/>
      <c r="E35" s="14"/>
      <c r="F35" s="14"/>
      <c r="G35" s="67">
        <f>[1]Database!K35</f>
        <v>3.3947608601275112</v>
      </c>
      <c r="H35">
        <v>2015</v>
      </c>
    </row>
    <row r="36" spans="1:8" ht="19.5" thickBot="1" x14ac:dyDescent="0.3">
      <c r="A36" s="80" t="s">
        <v>191</v>
      </c>
      <c r="B36" s="13" t="s">
        <v>40</v>
      </c>
      <c r="C36" s="14"/>
      <c r="D36" s="14"/>
      <c r="E36" s="14"/>
      <c r="F36" s="14"/>
      <c r="G36" s="67">
        <f>[1]Database!K36</f>
        <v>3.9047089670487733</v>
      </c>
      <c r="H36">
        <v>2015</v>
      </c>
    </row>
    <row r="37" spans="1:8" ht="19.5" thickBot="1" x14ac:dyDescent="0.3">
      <c r="A37" s="80" t="s">
        <v>192</v>
      </c>
      <c r="B37" s="13" t="s">
        <v>41</v>
      </c>
      <c r="C37" s="14"/>
      <c r="D37" s="14"/>
      <c r="E37" s="14"/>
      <c r="F37" s="14"/>
      <c r="G37" s="67">
        <f>[1]Database!K37</f>
        <v>3.1812604494803818</v>
      </c>
      <c r="H37">
        <v>2015</v>
      </c>
    </row>
    <row r="38" spans="1:8" ht="19.5" thickBot="1" x14ac:dyDescent="0.3">
      <c r="A38" s="81" t="s">
        <v>193</v>
      </c>
      <c r="B38" s="15" t="s">
        <v>42</v>
      </c>
      <c r="C38" s="14"/>
      <c r="D38" s="14"/>
      <c r="E38" s="14"/>
      <c r="F38" s="14"/>
      <c r="G38" s="68">
        <f>[1]Database!K38</f>
        <v>282.32539439913609</v>
      </c>
      <c r="H38">
        <v>2015</v>
      </c>
    </row>
    <row r="39" spans="1:8" ht="19.5" thickBot="1" x14ac:dyDescent="0.3">
      <c r="A39" s="80" t="s">
        <v>194</v>
      </c>
      <c r="B39" s="13" t="s">
        <v>43</v>
      </c>
      <c r="C39" s="14"/>
      <c r="D39" s="14"/>
      <c r="E39" s="14"/>
      <c r="F39" s="14"/>
      <c r="G39" s="67">
        <f>[1]Database!K39</f>
        <v>3.3850317172330886</v>
      </c>
      <c r="H39">
        <v>2015</v>
      </c>
    </row>
    <row r="40" spans="1:8" ht="19.5" thickBot="1" x14ac:dyDescent="0.3">
      <c r="A40" s="80" t="s">
        <v>195</v>
      </c>
      <c r="B40" s="13" t="s">
        <v>44</v>
      </c>
      <c r="C40" s="14"/>
      <c r="D40" s="14"/>
      <c r="E40" s="14"/>
      <c r="F40" s="14"/>
      <c r="G40" s="67">
        <f>[1]Database!K40</f>
        <v>5.0157090166489864</v>
      </c>
      <c r="H40">
        <v>2015</v>
      </c>
    </row>
    <row r="41" spans="1:8" ht="19.5" thickBot="1" x14ac:dyDescent="0.3">
      <c r="A41" s="81" t="s">
        <v>196</v>
      </c>
      <c r="B41" s="15" t="s">
        <v>45</v>
      </c>
      <c r="C41" s="14"/>
      <c r="D41" s="14"/>
      <c r="E41" s="14"/>
      <c r="F41" s="14"/>
      <c r="G41" s="68">
        <f>[1]Database!K41</f>
        <v>38.980907942378401</v>
      </c>
      <c r="H41">
        <v>2015</v>
      </c>
    </row>
    <row r="42" spans="1:8" ht="19.5" thickBot="1" x14ac:dyDescent="0.3">
      <c r="A42" s="81" t="s">
        <v>197</v>
      </c>
      <c r="B42" s="15" t="s">
        <v>46</v>
      </c>
      <c r="C42" s="14"/>
      <c r="D42" s="14"/>
      <c r="E42" s="14"/>
      <c r="F42" s="14"/>
      <c r="G42" s="68">
        <f>[1]Database!K42</f>
        <v>87.792731107604098</v>
      </c>
      <c r="H42">
        <v>2015</v>
      </c>
    </row>
    <row r="43" spans="1:8" ht="19.5" thickBot="1" x14ac:dyDescent="0.3">
      <c r="A43" s="82" t="s">
        <v>198</v>
      </c>
      <c r="B43" s="16" t="s">
        <v>47</v>
      </c>
      <c r="C43" s="17"/>
      <c r="D43" s="17"/>
      <c r="E43" s="17"/>
      <c r="F43" s="17"/>
      <c r="G43" s="67">
        <f>[1]Database!K43</f>
        <v>4.9338576167219212</v>
      </c>
      <c r="H43">
        <v>2015</v>
      </c>
    </row>
    <row r="44" spans="1:8" ht="19.5" thickBot="1" x14ac:dyDescent="0.3">
      <c r="A44" s="83" t="s">
        <v>199</v>
      </c>
      <c r="B44" s="18" t="s">
        <v>48</v>
      </c>
      <c r="C44" s="19"/>
      <c r="D44" s="20"/>
      <c r="E44" s="20"/>
      <c r="F44" s="21"/>
      <c r="G44" s="66">
        <f>[1]Database!K44</f>
        <v>4.1594446669775049</v>
      </c>
      <c r="H44">
        <v>2015</v>
      </c>
    </row>
    <row r="45" spans="1:8" ht="36.75" thickBot="1" x14ac:dyDescent="0.3">
      <c r="A45" s="84" t="s">
        <v>200</v>
      </c>
      <c r="B45" s="22" t="s">
        <v>49</v>
      </c>
      <c r="C45" s="23"/>
      <c r="D45" s="23"/>
      <c r="E45" s="23"/>
      <c r="F45" s="23"/>
      <c r="G45" s="68">
        <f>[1]Database!K45</f>
        <v>-1.393</v>
      </c>
      <c r="H45">
        <v>2015</v>
      </c>
    </row>
    <row r="46" spans="1:8" ht="36.75" thickBot="1" x14ac:dyDescent="0.3">
      <c r="A46" s="85" t="s">
        <v>201</v>
      </c>
      <c r="B46" s="24" t="s">
        <v>50</v>
      </c>
      <c r="C46" s="25"/>
      <c r="D46" s="25"/>
      <c r="E46" s="25"/>
      <c r="F46" s="25"/>
      <c r="G46" s="68">
        <f>[1]Database!K46</f>
        <v>35.323999999999998</v>
      </c>
      <c r="H46">
        <v>2015</v>
      </c>
    </row>
    <row r="47" spans="1:8" ht="19.5" thickBot="1" x14ac:dyDescent="0.3">
      <c r="A47" s="85" t="s">
        <v>202</v>
      </c>
      <c r="B47" s="24" t="s">
        <v>51</v>
      </c>
      <c r="C47" s="25"/>
      <c r="D47" s="25"/>
      <c r="E47" s="25"/>
      <c r="F47" s="25"/>
      <c r="G47" s="68">
        <f>[1]Database!K47</f>
        <v>15.548999999999999</v>
      </c>
      <c r="H47">
        <v>2015</v>
      </c>
    </row>
    <row r="48" spans="1:8" ht="36.75" thickBot="1" x14ac:dyDescent="0.3">
      <c r="A48" s="85" t="s">
        <v>203</v>
      </c>
      <c r="B48" s="24" t="s">
        <v>52</v>
      </c>
      <c r="C48" s="25"/>
      <c r="D48" s="25"/>
      <c r="E48" s="25"/>
      <c r="F48" s="25"/>
      <c r="G48" s="68">
        <f>[1]Database!K48</f>
        <v>12.166</v>
      </c>
      <c r="H48">
        <v>2015</v>
      </c>
    </row>
    <row r="49" spans="1:8" ht="19.5" thickBot="1" x14ac:dyDescent="0.3">
      <c r="A49" s="86" t="s">
        <v>204</v>
      </c>
      <c r="B49" s="26" t="s">
        <v>53</v>
      </c>
      <c r="C49" s="25"/>
      <c r="D49" s="25"/>
      <c r="E49" s="25"/>
      <c r="F49" s="25"/>
      <c r="G49" s="68" t="s">
        <v>54</v>
      </c>
      <c r="H49">
        <v>2015</v>
      </c>
    </row>
    <row r="50" spans="1:8" ht="19.5" thickBot="1" x14ac:dyDescent="0.3">
      <c r="A50" s="83" t="s">
        <v>205</v>
      </c>
      <c r="B50" s="27" t="s">
        <v>55</v>
      </c>
      <c r="C50" s="28"/>
      <c r="D50" s="28"/>
      <c r="E50" s="28"/>
      <c r="F50" s="29"/>
      <c r="G50" s="66">
        <f>[1]Database!K50</f>
        <v>4.7849259715326058</v>
      </c>
      <c r="H50">
        <v>2015</v>
      </c>
    </row>
    <row r="51" spans="1:8" ht="19.5" thickBot="1" x14ac:dyDescent="0.3">
      <c r="A51" s="87" t="s">
        <v>206</v>
      </c>
      <c r="B51" s="30" t="s">
        <v>56</v>
      </c>
      <c r="C51" s="12"/>
      <c r="D51" s="12"/>
      <c r="E51" s="12"/>
      <c r="F51" s="12"/>
      <c r="G51" s="67">
        <f>[1]Database!K51</f>
        <v>5.7112233467643545</v>
      </c>
      <c r="H51">
        <v>2015</v>
      </c>
    </row>
    <row r="52" spans="1:8" ht="19.5" thickBot="1" x14ac:dyDescent="0.3">
      <c r="A52" s="88" t="s">
        <v>207</v>
      </c>
      <c r="B52" s="31" t="s">
        <v>57</v>
      </c>
      <c r="C52" s="14"/>
      <c r="D52" s="14"/>
      <c r="E52" s="14"/>
      <c r="F52" s="14"/>
      <c r="G52" s="67">
        <f>[1]Database!K53</f>
        <v>5.5564363355036246</v>
      </c>
      <c r="H52">
        <v>2015</v>
      </c>
    </row>
    <row r="53" spans="1:8" ht="19.5" thickBot="1" x14ac:dyDescent="0.3">
      <c r="A53" s="88" t="s">
        <v>208</v>
      </c>
      <c r="B53" s="31" t="s">
        <v>58</v>
      </c>
      <c r="C53" s="14"/>
      <c r="D53" s="14"/>
      <c r="E53" s="14"/>
      <c r="F53" s="14"/>
      <c r="G53" s="67">
        <f>[1]Database!K55</f>
        <v>5.2933388222819229</v>
      </c>
      <c r="H53">
        <v>2015</v>
      </c>
    </row>
    <row r="54" spans="1:8" ht="19.5" thickBot="1" x14ac:dyDescent="0.3">
      <c r="A54" s="88" t="s">
        <v>209</v>
      </c>
      <c r="B54" s="31" t="s">
        <v>59</v>
      </c>
      <c r="C54" s="14"/>
      <c r="D54" s="14"/>
      <c r="E54" s="14"/>
      <c r="F54" s="14"/>
      <c r="G54" s="67">
        <f>[1]Database!K59</f>
        <v>6.5143131904706566</v>
      </c>
      <c r="H54">
        <v>2015</v>
      </c>
    </row>
    <row r="55" spans="1:8" ht="19.5" thickBot="1" x14ac:dyDescent="0.3">
      <c r="A55" s="88" t="s">
        <v>210</v>
      </c>
      <c r="B55" s="31" t="s">
        <v>60</v>
      </c>
      <c r="C55" s="14"/>
      <c r="D55" s="14"/>
      <c r="E55" s="14"/>
      <c r="F55" s="14"/>
      <c r="G55" s="67">
        <f>[1]Database!K60</f>
        <v>4.1640184642599642</v>
      </c>
      <c r="H55">
        <v>2015</v>
      </c>
    </row>
    <row r="56" spans="1:8" ht="19.5" thickBot="1" x14ac:dyDescent="0.3">
      <c r="A56" s="89" t="s">
        <v>211</v>
      </c>
      <c r="B56" s="32" t="s">
        <v>61</v>
      </c>
      <c r="C56" s="14"/>
      <c r="D56" s="14"/>
      <c r="E56" s="14"/>
      <c r="F56" s="14"/>
      <c r="G56" s="67">
        <f>[1]Database!K62</f>
        <v>5.5820092321299821</v>
      </c>
      <c r="H56">
        <v>2015</v>
      </c>
    </row>
    <row r="57" spans="1:8" ht="19.5" thickBot="1" x14ac:dyDescent="0.3">
      <c r="A57" s="83" t="s">
        <v>212</v>
      </c>
      <c r="B57" s="27" t="s">
        <v>62</v>
      </c>
      <c r="C57" s="33"/>
      <c r="D57" s="33"/>
      <c r="E57" s="33"/>
      <c r="F57" s="34"/>
      <c r="G57" s="66">
        <f>[1]Database!K63</f>
        <v>6.0481612113003198</v>
      </c>
      <c r="H57">
        <v>2015</v>
      </c>
    </row>
    <row r="58" spans="1:8" ht="19.5" thickBot="1" x14ac:dyDescent="0.3">
      <c r="A58" s="90" t="s">
        <v>213</v>
      </c>
      <c r="B58" s="35" t="s">
        <v>63</v>
      </c>
      <c r="C58" s="36" t="s">
        <v>64</v>
      </c>
      <c r="D58" s="36" t="s">
        <v>65</v>
      </c>
      <c r="E58" s="36" t="s">
        <v>66</v>
      </c>
      <c r="F58" s="37" t="s">
        <v>67</v>
      </c>
      <c r="G58" s="69">
        <f>[1]Database!K64</f>
        <v>4.6419282494564076</v>
      </c>
      <c r="H58">
        <v>2015</v>
      </c>
    </row>
    <row r="59" spans="1:8" ht="19.5" thickBot="1" x14ac:dyDescent="0.3">
      <c r="A59" s="91" t="s">
        <v>214</v>
      </c>
      <c r="B59" s="38" t="s">
        <v>68</v>
      </c>
      <c r="C59" s="39"/>
      <c r="D59" s="39"/>
      <c r="E59" s="39"/>
      <c r="F59" s="39"/>
      <c r="G59" s="68">
        <f>[1]Database!K65</f>
        <v>86.276690000000002</v>
      </c>
      <c r="H59">
        <v>2015</v>
      </c>
    </row>
    <row r="60" spans="1:8" ht="19.5" thickBot="1" x14ac:dyDescent="0.3">
      <c r="A60" s="85" t="s">
        <v>215</v>
      </c>
      <c r="B60" s="40" t="s">
        <v>69</v>
      </c>
      <c r="C60" s="6"/>
      <c r="D60" s="6"/>
      <c r="E60" s="6"/>
      <c r="F60" s="6"/>
      <c r="G60" s="68">
        <f>[1]Database!K66</f>
        <v>55.164529999999999</v>
      </c>
      <c r="H60">
        <v>2015</v>
      </c>
    </row>
    <row r="61" spans="1:8" ht="19.5" thickBot="1" x14ac:dyDescent="0.3">
      <c r="A61" s="76" t="s">
        <v>216</v>
      </c>
      <c r="B61" s="41" t="s">
        <v>70</v>
      </c>
      <c r="C61" s="6"/>
      <c r="D61" s="6"/>
      <c r="E61" s="6"/>
      <c r="F61" s="6"/>
      <c r="G61" s="65">
        <f>[1]Database!K67</f>
        <v>5.570795158156912</v>
      </c>
      <c r="H61">
        <v>2015</v>
      </c>
    </row>
    <row r="62" spans="1:8" ht="19.5" thickBot="1" x14ac:dyDescent="0.3">
      <c r="A62" s="76" t="s">
        <v>217</v>
      </c>
      <c r="B62" s="41" t="s">
        <v>71</v>
      </c>
      <c r="C62" s="6"/>
      <c r="D62" s="6"/>
      <c r="E62" s="6"/>
      <c r="F62" s="6"/>
      <c r="G62" s="65">
        <f>[1]Database!K68</f>
        <v>3.2190412919298357</v>
      </c>
      <c r="H62">
        <v>2015</v>
      </c>
    </row>
    <row r="63" spans="1:8" ht="19.5" thickBot="1" x14ac:dyDescent="0.3">
      <c r="A63" s="76" t="s">
        <v>218</v>
      </c>
      <c r="B63" s="41" t="s">
        <v>72</v>
      </c>
      <c r="C63" s="6"/>
      <c r="D63" s="6"/>
      <c r="E63" s="6"/>
      <c r="F63" s="6"/>
      <c r="G63" s="65">
        <f>[1]Database!K69</f>
        <v>4.6451006374770794</v>
      </c>
      <c r="H63">
        <v>2015</v>
      </c>
    </row>
    <row r="64" spans="1:8" ht="19.5" thickBot="1" x14ac:dyDescent="0.3">
      <c r="A64" s="76" t="s">
        <v>219</v>
      </c>
      <c r="B64" s="41" t="s">
        <v>73</v>
      </c>
      <c r="C64" s="6"/>
      <c r="D64" s="6"/>
      <c r="E64" s="6"/>
      <c r="F64" s="6"/>
      <c r="G64" s="65">
        <f>[1]Database!K70</f>
        <v>3.8898737891400756</v>
      </c>
      <c r="H64">
        <v>2015</v>
      </c>
    </row>
    <row r="65" spans="1:8" ht="19.5" thickBot="1" x14ac:dyDescent="0.3">
      <c r="A65" s="76" t="s">
        <v>220</v>
      </c>
      <c r="B65" s="41" t="s">
        <v>74</v>
      </c>
      <c r="C65" s="6"/>
      <c r="D65" s="6"/>
      <c r="E65" s="6"/>
      <c r="F65" s="6"/>
      <c r="G65" s="65">
        <f>[1]Database!K71</f>
        <v>3.1876299158274701</v>
      </c>
      <c r="H65">
        <v>2015</v>
      </c>
    </row>
    <row r="66" spans="1:8" ht="19.5" thickBot="1" x14ac:dyDescent="0.3">
      <c r="A66" s="76" t="s">
        <v>221</v>
      </c>
      <c r="B66" s="41" t="s">
        <v>75</v>
      </c>
      <c r="C66" s="6"/>
      <c r="D66" s="6"/>
      <c r="E66" s="6"/>
      <c r="F66" s="6"/>
      <c r="G66" s="65">
        <f>[1]Database!K72</f>
        <v>3.7354114085936154</v>
      </c>
      <c r="H66">
        <v>2015</v>
      </c>
    </row>
    <row r="67" spans="1:8" ht="19.5" thickBot="1" x14ac:dyDescent="0.3">
      <c r="A67" s="76" t="s">
        <v>222</v>
      </c>
      <c r="B67" s="41" t="s">
        <v>76</v>
      </c>
      <c r="C67" s="6"/>
      <c r="D67" s="6"/>
      <c r="E67" s="6"/>
      <c r="F67" s="6"/>
      <c r="G67" s="65">
        <f>[1]Database!K73</f>
        <v>4.0546701517036503</v>
      </c>
      <c r="H67">
        <v>2015</v>
      </c>
    </row>
    <row r="68" spans="1:8" ht="19.5" thickBot="1" x14ac:dyDescent="0.3">
      <c r="A68" s="76" t="s">
        <v>223</v>
      </c>
      <c r="B68" s="41" t="s">
        <v>77</v>
      </c>
      <c r="C68" s="6"/>
      <c r="D68" s="6"/>
      <c r="E68" s="6"/>
      <c r="F68" s="6"/>
      <c r="G68" s="65">
        <f>[1]Database!K74</f>
        <v>3.2110435514427205</v>
      </c>
      <c r="H68">
        <v>2015</v>
      </c>
    </row>
    <row r="69" spans="1:8" ht="19.5" thickBot="1" x14ac:dyDescent="0.3">
      <c r="A69" s="77" t="s">
        <v>224</v>
      </c>
      <c r="B69" s="42" t="s">
        <v>78</v>
      </c>
      <c r="C69" s="6"/>
      <c r="D69" s="6"/>
      <c r="E69" s="6"/>
      <c r="F69" s="6"/>
      <c r="G69" s="65">
        <f>[1]Database!K75</f>
        <v>3.6328568515731856</v>
      </c>
      <c r="H69">
        <v>2015</v>
      </c>
    </row>
    <row r="70" spans="1:8" ht="19.5" thickBot="1" x14ac:dyDescent="0.3">
      <c r="A70" s="83" t="s">
        <v>225</v>
      </c>
      <c r="B70" s="43" t="s">
        <v>79</v>
      </c>
      <c r="C70" s="9"/>
      <c r="D70" s="9"/>
      <c r="E70" s="9"/>
      <c r="F70" s="10"/>
      <c r="G70" s="66">
        <f>[1]Database!K76</f>
        <v>4.3130211394412372</v>
      </c>
      <c r="H70">
        <v>2015</v>
      </c>
    </row>
    <row r="71" spans="1:8" ht="19.5" thickBot="1" x14ac:dyDescent="0.3">
      <c r="A71" s="87" t="s">
        <v>226</v>
      </c>
      <c r="B71" s="30" t="s">
        <v>80</v>
      </c>
      <c r="C71" s="12"/>
      <c r="D71" s="12"/>
      <c r="E71" s="12"/>
      <c r="F71" s="12"/>
      <c r="G71" s="67">
        <f>[1]Database!K77</f>
        <v>4.3426029628415197</v>
      </c>
      <c r="H71">
        <v>2015</v>
      </c>
    </row>
    <row r="72" spans="1:8" ht="19.5" thickBot="1" x14ac:dyDescent="0.3">
      <c r="A72" s="88" t="s">
        <v>227</v>
      </c>
      <c r="B72" s="31" t="s">
        <v>81</v>
      </c>
      <c r="C72" s="14"/>
      <c r="D72" s="14"/>
      <c r="E72" s="14"/>
      <c r="F72" s="14"/>
      <c r="G72" s="67">
        <f>[1]Database!K78</f>
        <v>3.5897529347051536</v>
      </c>
      <c r="H72">
        <v>2015</v>
      </c>
    </row>
    <row r="73" spans="1:8" ht="19.5" thickBot="1" x14ac:dyDescent="0.3">
      <c r="A73" s="88" t="s">
        <v>228</v>
      </c>
      <c r="B73" s="31" t="s">
        <v>82</v>
      </c>
      <c r="C73" s="14"/>
      <c r="D73" s="14"/>
      <c r="E73" s="14"/>
      <c r="F73" s="14"/>
      <c r="G73" s="67">
        <f>[1]Database!K79</f>
        <v>4.054738110832746</v>
      </c>
      <c r="H73">
        <v>2015</v>
      </c>
    </row>
    <row r="74" spans="1:8" ht="19.5" thickBot="1" x14ac:dyDescent="0.3">
      <c r="A74" s="88" t="s">
        <v>229</v>
      </c>
      <c r="B74" s="31" t="s">
        <v>83</v>
      </c>
      <c r="C74" s="14"/>
      <c r="D74" s="14"/>
      <c r="E74" s="14"/>
      <c r="F74" s="14"/>
      <c r="G74" s="67">
        <f>[1]Database!K80</f>
        <v>3.4669311748705898</v>
      </c>
      <c r="H74">
        <v>2015</v>
      </c>
    </row>
    <row r="75" spans="1:8" ht="19.5" thickBot="1" x14ac:dyDescent="0.3">
      <c r="A75" s="88" t="s">
        <v>230</v>
      </c>
      <c r="B75" s="31" t="s">
        <v>84</v>
      </c>
      <c r="C75" s="14"/>
      <c r="D75" s="14"/>
      <c r="E75" s="14"/>
      <c r="F75" s="14"/>
      <c r="G75" s="67">
        <f>[1]Database!K83</f>
        <v>3.3705195510416015</v>
      </c>
      <c r="H75">
        <v>2015</v>
      </c>
    </row>
    <row r="76" spans="1:8" ht="19.5" thickBot="1" x14ac:dyDescent="0.3">
      <c r="A76" s="88" t="s">
        <v>231</v>
      </c>
      <c r="B76" s="13" t="s">
        <v>85</v>
      </c>
      <c r="C76" s="14"/>
      <c r="D76" s="14"/>
      <c r="E76" s="14"/>
      <c r="F76" s="14"/>
      <c r="G76" s="67">
        <f>[1]Database!K85</f>
        <v>4.3497496774014861</v>
      </c>
      <c r="H76">
        <v>2015</v>
      </c>
    </row>
    <row r="77" spans="1:8" ht="19.5" thickBot="1" x14ac:dyDescent="0.3">
      <c r="A77" s="88" t="s">
        <v>232</v>
      </c>
      <c r="B77" s="31" t="s">
        <v>86</v>
      </c>
      <c r="C77" s="14"/>
      <c r="D77" s="14"/>
      <c r="E77" s="14"/>
      <c r="F77" s="14"/>
      <c r="G77" s="67">
        <f>[1]Database!K86</f>
        <v>4.0965129120458519</v>
      </c>
      <c r="H77">
        <v>2015</v>
      </c>
    </row>
    <row r="78" spans="1:8" ht="19.5" thickBot="1" x14ac:dyDescent="0.3">
      <c r="A78" s="88" t="s">
        <v>233</v>
      </c>
      <c r="B78" s="31" t="s">
        <v>87</v>
      </c>
      <c r="C78" s="14"/>
      <c r="D78" s="14"/>
      <c r="E78" s="14"/>
      <c r="F78" s="14"/>
      <c r="G78" s="67">
        <f>[1]Database!K87</f>
        <v>2.1379454961497721</v>
      </c>
      <c r="H78">
        <v>2015</v>
      </c>
    </row>
    <row r="79" spans="1:8" ht="36.75" thickBot="1" x14ac:dyDescent="0.3">
      <c r="A79" s="88" t="s">
        <v>234</v>
      </c>
      <c r="B79" s="31" t="s">
        <v>88</v>
      </c>
      <c r="C79" s="14"/>
      <c r="D79" s="14"/>
      <c r="E79" s="14"/>
      <c r="F79" s="14"/>
      <c r="G79" s="67">
        <f>[1]Database!K88</f>
        <v>3.068256340781562</v>
      </c>
      <c r="H79">
        <v>2015</v>
      </c>
    </row>
    <row r="80" spans="1:8" ht="19.5" thickBot="1" x14ac:dyDescent="0.3">
      <c r="A80" s="88" t="s">
        <v>235</v>
      </c>
      <c r="B80" s="31" t="s">
        <v>89</v>
      </c>
      <c r="C80" s="14"/>
      <c r="D80" s="14"/>
      <c r="E80" s="14"/>
      <c r="F80" s="14"/>
      <c r="G80" s="67">
        <f>[1]Database!K89</f>
        <v>3.2863759172334381</v>
      </c>
      <c r="H80">
        <v>2015</v>
      </c>
    </row>
    <row r="81" spans="1:8" ht="19.5" thickBot="1" x14ac:dyDescent="0.3">
      <c r="A81" s="88" t="s">
        <v>236</v>
      </c>
      <c r="B81" s="13" t="s">
        <v>90</v>
      </c>
      <c r="C81" s="14"/>
      <c r="D81" s="14"/>
      <c r="E81" s="14"/>
      <c r="F81" s="14"/>
      <c r="G81" s="67">
        <f>[1]Database!K92</f>
        <v>2.4731563564270709</v>
      </c>
      <c r="H81">
        <v>2015</v>
      </c>
    </row>
    <row r="82" spans="1:8" ht="19.5" thickBot="1" x14ac:dyDescent="0.3">
      <c r="A82" s="88" t="s">
        <v>237</v>
      </c>
      <c r="B82" s="31" t="s">
        <v>91</v>
      </c>
      <c r="C82" s="14"/>
      <c r="D82" s="14"/>
      <c r="E82" s="14"/>
      <c r="F82" s="14"/>
      <c r="G82" s="67">
        <f>[1]Database!K93</f>
        <v>4.1205435876425138</v>
      </c>
      <c r="H82">
        <v>2015</v>
      </c>
    </row>
    <row r="83" spans="1:8" ht="19.5" thickBot="1" x14ac:dyDescent="0.3">
      <c r="A83" s="88" t="s">
        <v>238</v>
      </c>
      <c r="B83" s="31" t="s">
        <v>92</v>
      </c>
      <c r="C83" s="14"/>
      <c r="D83" s="14"/>
      <c r="E83" s="14"/>
      <c r="F83" s="14"/>
      <c r="G83" s="67">
        <f>[1]Database!K94</f>
        <v>3.8685755074453017</v>
      </c>
      <c r="H83">
        <v>2015</v>
      </c>
    </row>
    <row r="84" spans="1:8" ht="19.5" thickBot="1" x14ac:dyDescent="0.3">
      <c r="A84" s="88" t="s">
        <v>239</v>
      </c>
      <c r="B84" s="31" t="s">
        <v>93</v>
      </c>
      <c r="C84" s="14"/>
      <c r="D84" s="14"/>
      <c r="E84" s="14"/>
      <c r="F84" s="14"/>
      <c r="G84" s="67">
        <f>[1]Database!K95</f>
        <v>3.5902280982449764</v>
      </c>
      <c r="H84">
        <v>2015</v>
      </c>
    </row>
    <row r="85" spans="1:8" ht="19.5" thickBot="1" x14ac:dyDescent="0.3">
      <c r="A85" s="89" t="s">
        <v>240</v>
      </c>
      <c r="B85" s="32" t="s">
        <v>94</v>
      </c>
      <c r="C85" s="14"/>
      <c r="D85" s="14"/>
      <c r="E85" s="14"/>
      <c r="F85" s="14"/>
      <c r="G85" s="67">
        <f>[1]Database!K96</f>
        <v>3.729401802845139</v>
      </c>
      <c r="H85">
        <v>2015</v>
      </c>
    </row>
    <row r="86" spans="1:8" ht="19.5" thickBot="1" x14ac:dyDescent="0.3">
      <c r="A86" s="83" t="s">
        <v>241</v>
      </c>
      <c r="B86" s="18" t="s">
        <v>527</v>
      </c>
      <c r="C86" s="33"/>
      <c r="D86" s="33"/>
      <c r="E86" s="33"/>
      <c r="F86" s="34"/>
      <c r="G86" s="66">
        <f>[1]Database!K97</f>
        <v>3.9901629927100553</v>
      </c>
      <c r="H86">
        <v>2015</v>
      </c>
    </row>
    <row r="87" spans="1:8" ht="19.5" thickBot="1" x14ac:dyDescent="0.3">
      <c r="A87" s="92" t="s">
        <v>242</v>
      </c>
      <c r="B87" s="44" t="s">
        <v>96</v>
      </c>
      <c r="C87" s="45"/>
      <c r="D87" s="45"/>
      <c r="E87" s="45"/>
      <c r="F87" s="45"/>
      <c r="G87" s="65">
        <f>[1]Database!K98</f>
        <v>3.7324384333704304</v>
      </c>
      <c r="H87">
        <v>2015</v>
      </c>
    </row>
    <row r="88" spans="1:8" ht="19.5" thickBot="1" x14ac:dyDescent="0.3">
      <c r="A88" s="76" t="s">
        <v>243</v>
      </c>
      <c r="B88" s="4" t="s">
        <v>97</v>
      </c>
      <c r="C88" s="6"/>
      <c r="D88" s="6"/>
      <c r="E88" s="6"/>
      <c r="F88" s="6"/>
      <c r="G88" s="65">
        <f>[1]Database!K99</f>
        <v>3.5676335307333975</v>
      </c>
      <c r="H88">
        <v>2015</v>
      </c>
    </row>
    <row r="89" spans="1:8" ht="19.5" thickBot="1" x14ac:dyDescent="0.3">
      <c r="A89" s="76" t="s">
        <v>244</v>
      </c>
      <c r="B89" s="4" t="s">
        <v>98</v>
      </c>
      <c r="C89" s="6"/>
      <c r="D89" s="6"/>
      <c r="E89" s="6"/>
      <c r="F89" s="6"/>
      <c r="G89" s="65">
        <f>[1]Database!K100</f>
        <v>3.9087853766745519</v>
      </c>
      <c r="H89">
        <v>2015</v>
      </c>
    </row>
    <row r="90" spans="1:8" ht="19.5" thickBot="1" x14ac:dyDescent="0.3">
      <c r="A90" s="76" t="s">
        <v>245</v>
      </c>
      <c r="B90" s="4" t="s">
        <v>99</v>
      </c>
      <c r="C90" s="6"/>
      <c r="D90" s="6"/>
      <c r="E90" s="6"/>
      <c r="F90" s="6"/>
      <c r="G90" s="65">
        <f>[1]Database!K101</f>
        <v>3.7367201168188382</v>
      </c>
      <c r="H90">
        <v>2015</v>
      </c>
    </row>
    <row r="91" spans="1:8" ht="19.5" thickBot="1" x14ac:dyDescent="0.3">
      <c r="A91" s="85" t="s">
        <v>246</v>
      </c>
      <c r="B91" s="15" t="s">
        <v>100</v>
      </c>
      <c r="C91" s="6"/>
      <c r="D91" s="6"/>
      <c r="E91" s="6"/>
      <c r="F91" s="6"/>
      <c r="G91" s="68">
        <f>[1]Database!K102</f>
        <v>23.099999999999998</v>
      </c>
      <c r="H91">
        <v>2015</v>
      </c>
    </row>
    <row r="92" spans="1:8" ht="19.5" thickBot="1" x14ac:dyDescent="0.3">
      <c r="A92" s="76" t="s">
        <v>247</v>
      </c>
      <c r="B92" s="4" t="s">
        <v>101</v>
      </c>
      <c r="C92" s="6"/>
      <c r="D92" s="6"/>
      <c r="E92" s="6"/>
      <c r="F92" s="6"/>
      <c r="G92" s="65">
        <f>[1]Database!K103</f>
        <v>3.9576869200908718</v>
      </c>
      <c r="H92">
        <v>2015</v>
      </c>
    </row>
    <row r="93" spans="1:8" ht="19.5" thickBot="1" x14ac:dyDescent="0.3">
      <c r="A93" s="76" t="s">
        <v>248</v>
      </c>
      <c r="B93" s="4" t="s">
        <v>102</v>
      </c>
      <c r="C93" s="6"/>
      <c r="D93" s="6"/>
      <c r="E93" s="6"/>
      <c r="F93" s="6"/>
      <c r="G93" s="65">
        <f>[1]Database!K104</f>
        <v>3.3348448884858795</v>
      </c>
      <c r="H93">
        <v>2015</v>
      </c>
    </row>
    <row r="94" spans="1:8" ht="19.5" thickBot="1" x14ac:dyDescent="0.3">
      <c r="A94" s="76" t="s">
        <v>249</v>
      </c>
      <c r="B94" s="4" t="s">
        <v>103</v>
      </c>
      <c r="C94" s="6"/>
      <c r="D94" s="6"/>
      <c r="E94" s="6"/>
      <c r="F94" s="6"/>
      <c r="G94" s="65">
        <f>[1]Database!K105</f>
        <v>3.2219878204720773</v>
      </c>
      <c r="H94">
        <v>2015</v>
      </c>
    </row>
    <row r="95" spans="1:8" ht="19.5" thickBot="1" x14ac:dyDescent="0.3">
      <c r="A95" s="76" t="s">
        <v>250</v>
      </c>
      <c r="B95" s="4" t="s">
        <v>104</v>
      </c>
      <c r="C95" s="6"/>
      <c r="D95" s="6"/>
      <c r="E95" s="6"/>
      <c r="F95" s="6"/>
      <c r="G95" s="65">
        <f>[1]Database!K106</f>
        <v>2.5935640263042865</v>
      </c>
      <c r="H95">
        <v>2015</v>
      </c>
    </row>
    <row r="96" spans="1:8" ht="19.5" thickBot="1" x14ac:dyDescent="0.3">
      <c r="A96" s="76" t="s">
        <v>251</v>
      </c>
      <c r="B96" s="4" t="s">
        <v>105</v>
      </c>
      <c r="C96" s="6"/>
      <c r="D96" s="6"/>
      <c r="E96" s="6"/>
      <c r="F96" s="6"/>
      <c r="G96" s="65">
        <f>[1]Database!K107</f>
        <v>1.9397225862498479</v>
      </c>
      <c r="H96">
        <v>2015</v>
      </c>
    </row>
    <row r="97" spans="1:8" ht="19.5" thickBot="1" x14ac:dyDescent="0.3">
      <c r="A97" s="76" t="s">
        <v>252</v>
      </c>
      <c r="B97" s="4" t="s">
        <v>106</v>
      </c>
      <c r="C97" s="6"/>
      <c r="D97" s="6"/>
      <c r="E97" s="6"/>
      <c r="F97" s="6"/>
      <c r="G97" s="65">
        <f>[1]Database!K108</f>
        <v>0.22946546390798891</v>
      </c>
      <c r="H97">
        <v>2015</v>
      </c>
    </row>
    <row r="98" spans="1:8" ht="19.5" thickBot="1" x14ac:dyDescent="0.3">
      <c r="A98" s="77" t="s">
        <v>253</v>
      </c>
      <c r="B98" s="7" t="s">
        <v>107</v>
      </c>
      <c r="C98" s="6"/>
      <c r="D98" s="6"/>
      <c r="E98" s="6"/>
      <c r="F98" s="6"/>
      <c r="G98" s="65">
        <f>[1]Database!K109</f>
        <v>2.3464234585711385</v>
      </c>
      <c r="H98">
        <v>2015</v>
      </c>
    </row>
    <row r="99" spans="1:8" ht="19.5" thickBot="1" x14ac:dyDescent="0.3">
      <c r="A99" s="83" t="s">
        <v>254</v>
      </c>
      <c r="B99" s="18" t="s">
        <v>528</v>
      </c>
      <c r="C99" s="9"/>
      <c r="D99" s="9"/>
      <c r="E99" s="9"/>
      <c r="F99" s="10"/>
      <c r="G99" s="66">
        <f>[1]Database!K110</f>
        <v>3.1520551893310049</v>
      </c>
      <c r="H99">
        <v>2015</v>
      </c>
    </row>
    <row r="100" spans="1:8" ht="19.5" thickBot="1" x14ac:dyDescent="0.3">
      <c r="A100" s="87" t="s">
        <v>255</v>
      </c>
      <c r="B100" s="11" t="s">
        <v>109</v>
      </c>
      <c r="C100" s="12"/>
      <c r="D100" s="12"/>
      <c r="E100" s="12"/>
      <c r="F100" s="12"/>
      <c r="G100" s="67">
        <f>[1]Database!K111</f>
        <v>3.140412333797105</v>
      </c>
      <c r="H100">
        <v>2015</v>
      </c>
    </row>
    <row r="101" spans="1:8" ht="19.5" thickBot="1" x14ac:dyDescent="0.3">
      <c r="A101" s="88" t="s">
        <v>256</v>
      </c>
      <c r="B101" s="13" t="s">
        <v>110</v>
      </c>
      <c r="C101" s="14"/>
      <c r="D101" s="14"/>
      <c r="E101" s="14"/>
      <c r="F101" s="14"/>
      <c r="G101" s="67">
        <f>[1]Database!K112</f>
        <v>2.9295994750162087</v>
      </c>
      <c r="H101">
        <v>2015</v>
      </c>
    </row>
    <row r="102" spans="1:8" ht="19.5" thickBot="1" x14ac:dyDescent="0.3">
      <c r="A102" s="88" t="s">
        <v>257</v>
      </c>
      <c r="B102" s="13" t="s">
        <v>111</v>
      </c>
      <c r="C102" s="14"/>
      <c r="D102" s="14"/>
      <c r="E102" s="14"/>
      <c r="F102" s="14"/>
      <c r="G102" s="67">
        <f>[1]Database!K113</f>
        <v>2.9678746977012507</v>
      </c>
      <c r="H102">
        <v>2015</v>
      </c>
    </row>
    <row r="103" spans="1:8" ht="19.5" thickBot="1" x14ac:dyDescent="0.3">
      <c r="A103" s="88" t="s">
        <v>258</v>
      </c>
      <c r="B103" s="13" t="s">
        <v>112</v>
      </c>
      <c r="C103" s="14"/>
      <c r="D103" s="14"/>
      <c r="E103" s="14"/>
      <c r="F103" s="14"/>
      <c r="G103" s="67">
        <f>[1]Database!K114</f>
        <v>1.5816581170894972</v>
      </c>
      <c r="H103">
        <v>2015</v>
      </c>
    </row>
    <row r="104" spans="1:8" ht="19.5" thickBot="1" x14ac:dyDescent="0.3">
      <c r="A104" s="88" t="s">
        <v>259</v>
      </c>
      <c r="B104" s="13" t="s">
        <v>113</v>
      </c>
      <c r="C104" s="14"/>
      <c r="D104" s="14"/>
      <c r="E104" s="14"/>
      <c r="F104" s="14"/>
      <c r="G104" s="67">
        <f>[1]Database!K115</f>
        <v>2.0481078800823482</v>
      </c>
      <c r="H104">
        <v>2015</v>
      </c>
    </row>
    <row r="105" spans="1:8" ht="19.5" thickBot="1" x14ac:dyDescent="0.3">
      <c r="A105" s="88" t="s">
        <v>260</v>
      </c>
      <c r="B105" s="13" t="s">
        <v>114</v>
      </c>
      <c r="C105" s="14"/>
      <c r="D105" s="14"/>
      <c r="E105" s="14"/>
      <c r="F105" s="14"/>
      <c r="G105" s="67">
        <f>[1]Database!K116</f>
        <v>2.5335305007372817</v>
      </c>
      <c r="H105">
        <v>2015</v>
      </c>
    </row>
    <row r="106" spans="1:8" ht="19.5" thickBot="1" x14ac:dyDescent="0.3">
      <c r="A106" s="88" t="s">
        <v>261</v>
      </c>
      <c r="B106" s="13" t="s">
        <v>115</v>
      </c>
      <c r="C106" s="14"/>
      <c r="D106" s="14"/>
      <c r="E106" s="14"/>
      <c r="F106" s="14"/>
      <c r="G106" s="67">
        <f>[1]Database!K117</f>
        <v>3.8467951154823217</v>
      </c>
      <c r="H106">
        <v>2015</v>
      </c>
    </row>
    <row r="107" spans="1:8" ht="19.5" thickBot="1" x14ac:dyDescent="0.3">
      <c r="A107" s="88" t="s">
        <v>262</v>
      </c>
      <c r="B107" s="13" t="s">
        <v>116</v>
      </c>
      <c r="C107" s="14"/>
      <c r="D107" s="14"/>
      <c r="E107" s="14"/>
      <c r="F107" s="14"/>
      <c r="G107" s="67">
        <f>[1]Database!K118</f>
        <v>3.1987252974109976</v>
      </c>
      <c r="H107">
        <v>2015</v>
      </c>
    </row>
    <row r="108" spans="1:8" ht="19.5" thickBot="1" x14ac:dyDescent="0.3">
      <c r="A108" s="88" t="s">
        <v>263</v>
      </c>
      <c r="B108" s="13" t="s">
        <v>117</v>
      </c>
      <c r="C108" s="14"/>
      <c r="D108" s="14"/>
      <c r="E108" s="14"/>
      <c r="F108" s="14"/>
      <c r="G108" s="67">
        <f>[1]Database!K119</f>
        <v>2</v>
      </c>
      <c r="H108">
        <v>2015</v>
      </c>
    </row>
    <row r="109" spans="1:8" ht="19.5" thickBot="1" x14ac:dyDescent="0.3">
      <c r="A109" s="89" t="s">
        <v>264</v>
      </c>
      <c r="B109" s="16" t="s">
        <v>118</v>
      </c>
      <c r="C109" s="14"/>
      <c r="D109" s="14"/>
      <c r="E109" s="14"/>
      <c r="F109" s="14"/>
      <c r="G109" s="67">
        <f>[1]Database!K120</f>
        <v>3.0151734709644398</v>
      </c>
      <c r="H109">
        <v>2015</v>
      </c>
    </row>
    <row r="110" spans="1:8" ht="19.5" thickBot="1" x14ac:dyDescent="0.3">
      <c r="A110" s="83" t="s">
        <v>265</v>
      </c>
      <c r="B110" s="27" t="s">
        <v>119</v>
      </c>
      <c r="C110" s="28"/>
      <c r="D110" s="28"/>
      <c r="E110" s="28"/>
      <c r="F110" s="29"/>
      <c r="G110" s="66">
        <f>[1]Database!K121</f>
        <v>2.7743519858508607</v>
      </c>
      <c r="H110">
        <v>2015</v>
      </c>
    </row>
    <row r="111" spans="1:8" ht="19.5" thickBot="1" x14ac:dyDescent="0.3">
      <c r="A111" s="92" t="s">
        <v>266</v>
      </c>
      <c r="B111" s="46" t="s">
        <v>120</v>
      </c>
      <c r="C111" s="45"/>
      <c r="D111" s="45"/>
      <c r="E111" s="45"/>
      <c r="F111" s="45"/>
      <c r="G111" s="65">
        <f>[1]Database!K122</f>
        <v>4.0017322887905493</v>
      </c>
      <c r="H111">
        <v>2015</v>
      </c>
    </row>
    <row r="112" spans="1:8" ht="19.5" thickBot="1" x14ac:dyDescent="0.3">
      <c r="A112" s="76" t="s">
        <v>267</v>
      </c>
      <c r="B112" s="47" t="s">
        <v>121</v>
      </c>
      <c r="C112" s="6"/>
      <c r="D112" s="6"/>
      <c r="E112" s="6"/>
      <c r="F112" s="6"/>
      <c r="G112" s="65">
        <f>[1]Database!K123</f>
        <v>3.7310116704435297</v>
      </c>
      <c r="H112">
        <v>2015</v>
      </c>
    </row>
    <row r="113" spans="1:8" ht="19.5" thickBot="1" x14ac:dyDescent="0.3">
      <c r="A113" s="76" t="s">
        <v>268</v>
      </c>
      <c r="B113" s="47" t="s">
        <v>122</v>
      </c>
      <c r="C113" s="6"/>
      <c r="D113" s="6"/>
      <c r="E113" s="6"/>
      <c r="F113" s="6"/>
      <c r="G113" s="65">
        <f>[1]Database!K124</f>
        <v>4.0028403116358842</v>
      </c>
      <c r="H113">
        <v>2015</v>
      </c>
    </row>
    <row r="114" spans="1:8" ht="19.5" thickBot="1" x14ac:dyDescent="0.3">
      <c r="A114" s="76" t="s">
        <v>269</v>
      </c>
      <c r="B114" s="47" t="s">
        <v>123</v>
      </c>
      <c r="C114" s="6"/>
      <c r="D114" s="6"/>
      <c r="E114" s="6"/>
      <c r="F114" s="6"/>
      <c r="G114" s="65">
        <f>[1]Database!K125</f>
        <v>3.9118614236233213</v>
      </c>
      <c r="H114">
        <v>2015</v>
      </c>
    </row>
    <row r="115" spans="1:8" ht="19.5" thickBot="1" x14ac:dyDescent="0.3">
      <c r="A115" s="85" t="s">
        <v>270</v>
      </c>
      <c r="B115" s="24" t="s">
        <v>124</v>
      </c>
      <c r="C115" s="6"/>
      <c r="D115" s="6"/>
      <c r="E115" s="6"/>
      <c r="F115" s="6"/>
      <c r="G115" s="68">
        <f>[1]Database!K126</f>
        <v>39.35</v>
      </c>
      <c r="H115">
        <v>2015</v>
      </c>
    </row>
    <row r="116" spans="1:8" ht="36.75" thickBot="1" x14ac:dyDescent="0.3">
      <c r="A116" s="85" t="s">
        <v>271</v>
      </c>
      <c r="B116" s="24" t="s">
        <v>125</v>
      </c>
      <c r="C116" s="6"/>
      <c r="D116" s="6"/>
      <c r="E116" s="6"/>
      <c r="F116" s="6"/>
      <c r="G116" s="68">
        <f>[1]Database!K127</f>
        <v>9.4632165052368507</v>
      </c>
      <c r="H116">
        <v>2015</v>
      </c>
    </row>
    <row r="117" spans="1:8" ht="36.75" thickBot="1" x14ac:dyDescent="0.3">
      <c r="A117" s="76" t="s">
        <v>272</v>
      </c>
      <c r="B117" s="47" t="s">
        <v>126</v>
      </c>
      <c r="C117" s="6"/>
      <c r="D117" s="6"/>
      <c r="E117" s="6"/>
      <c r="F117" s="6"/>
      <c r="G117" s="65">
        <f>[1]Database!K128</f>
        <v>6.0560853696238599</v>
      </c>
      <c r="H117">
        <v>2015</v>
      </c>
    </row>
    <row r="118" spans="1:8" ht="36.75" thickBot="1" x14ac:dyDescent="0.3">
      <c r="A118" s="85" t="s">
        <v>273</v>
      </c>
      <c r="B118" s="24" t="s">
        <v>127</v>
      </c>
      <c r="C118" s="6"/>
      <c r="D118" s="6"/>
      <c r="E118" s="6"/>
      <c r="F118" s="6"/>
      <c r="G118" s="68">
        <f>[1]Database!K129</f>
        <v>10.709671498062001</v>
      </c>
      <c r="H118">
        <v>2015</v>
      </c>
    </row>
    <row r="119" spans="1:8" ht="19.5" thickBot="1" x14ac:dyDescent="0.3">
      <c r="A119" s="77" t="s">
        <v>274</v>
      </c>
      <c r="B119" s="48" t="s">
        <v>128</v>
      </c>
      <c r="C119" s="6"/>
      <c r="D119" s="6"/>
      <c r="E119" s="6"/>
      <c r="F119" s="6"/>
      <c r="G119" s="65">
        <f>[1]Database!K130</f>
        <v>2.4325946543881618</v>
      </c>
      <c r="H119">
        <v>2015</v>
      </c>
    </row>
    <row r="120" spans="1:8" ht="19.5" thickBot="1" x14ac:dyDescent="0.3">
      <c r="A120" s="83" t="s">
        <v>275</v>
      </c>
      <c r="B120" s="27" t="s">
        <v>129</v>
      </c>
      <c r="C120" s="9"/>
      <c r="D120" s="9"/>
      <c r="E120" s="9"/>
      <c r="F120" s="10"/>
      <c r="G120" s="66">
        <f>[1]Database!K131</f>
        <v>3.1722280390057414</v>
      </c>
      <c r="H120">
        <v>2015</v>
      </c>
    </row>
    <row r="121" spans="1:8" ht="36.75" thickBot="1" x14ac:dyDescent="0.3">
      <c r="A121" s="84" t="s">
        <v>276</v>
      </c>
      <c r="B121" s="49" t="s">
        <v>130</v>
      </c>
      <c r="C121" s="12"/>
      <c r="D121" s="12"/>
      <c r="E121" s="12"/>
      <c r="F121" s="12"/>
      <c r="G121" s="68">
        <f>[1]Database!K132</f>
        <v>1334.32</v>
      </c>
      <c r="H121">
        <v>2015</v>
      </c>
    </row>
    <row r="122" spans="1:8" ht="19.5" thickBot="1" x14ac:dyDescent="0.3">
      <c r="A122" s="85" t="s">
        <v>277</v>
      </c>
      <c r="B122" s="15" t="s">
        <v>131</v>
      </c>
      <c r="C122" s="14"/>
      <c r="D122" s="14"/>
      <c r="E122" s="14"/>
      <c r="F122" s="14"/>
      <c r="G122" s="68">
        <f>[1]Database!K133</f>
        <v>24.097782775182367</v>
      </c>
      <c r="H122">
        <v>2015</v>
      </c>
    </row>
    <row r="123" spans="1:8" ht="19.5" thickBot="1" x14ac:dyDescent="0.3">
      <c r="A123" s="88" t="s">
        <v>278</v>
      </c>
      <c r="B123" s="13" t="s">
        <v>132</v>
      </c>
      <c r="C123" s="14"/>
      <c r="D123" s="14"/>
      <c r="E123" s="14"/>
      <c r="F123" s="14"/>
      <c r="G123" s="67">
        <f>[1]Database!K134</f>
        <v>5.1464096155748962</v>
      </c>
      <c r="H123">
        <v>2015</v>
      </c>
    </row>
    <row r="124" spans="1:8" ht="19.5" thickBot="1" x14ac:dyDescent="0.3">
      <c r="A124" s="88" t="s">
        <v>279</v>
      </c>
      <c r="B124" s="13" t="s">
        <v>133</v>
      </c>
      <c r="C124" s="14"/>
      <c r="D124" s="14"/>
      <c r="E124" s="14"/>
      <c r="F124" s="14"/>
      <c r="G124" s="67">
        <f>[1]Database!K135</f>
        <v>5.1464096155748962</v>
      </c>
      <c r="H124">
        <v>2015</v>
      </c>
    </row>
    <row r="125" spans="1:8" ht="19.5" thickBot="1" x14ac:dyDescent="0.3">
      <c r="A125" s="88" t="s">
        <v>280</v>
      </c>
      <c r="B125" s="13" t="s">
        <v>134</v>
      </c>
      <c r="C125" s="14"/>
      <c r="D125" s="14"/>
      <c r="E125" s="14"/>
      <c r="F125" s="14"/>
      <c r="G125" s="67">
        <f>[1]Database!K136</f>
        <v>5.5354252095613967</v>
      </c>
      <c r="H125">
        <v>2015</v>
      </c>
    </row>
    <row r="126" spans="1:8" ht="19.5" thickBot="1" x14ac:dyDescent="0.3">
      <c r="A126" s="89" t="s">
        <v>281</v>
      </c>
      <c r="B126" s="16" t="s">
        <v>135</v>
      </c>
      <c r="C126" s="14"/>
      <c r="D126" s="14"/>
      <c r="E126" s="14"/>
      <c r="F126" s="14"/>
      <c r="G126" s="67">
        <f>[1]Database!K137</f>
        <v>5.5354252095613967</v>
      </c>
      <c r="H126">
        <v>2015</v>
      </c>
    </row>
    <row r="127" spans="1:8" ht="19.5" thickBot="1" x14ac:dyDescent="0.3">
      <c r="A127" s="83" t="s">
        <v>282</v>
      </c>
      <c r="B127" s="18" t="s">
        <v>136</v>
      </c>
      <c r="C127" s="33"/>
      <c r="D127" s="33"/>
      <c r="E127" s="33"/>
      <c r="F127" s="34"/>
      <c r="G127" s="66">
        <f>[1]Database!K138</f>
        <v>5.2436635140715211</v>
      </c>
      <c r="H127">
        <v>2015</v>
      </c>
    </row>
    <row r="128" spans="1:8" ht="19.5" thickBot="1" x14ac:dyDescent="0.3">
      <c r="A128" s="93" t="s">
        <v>283</v>
      </c>
      <c r="B128" s="50" t="s">
        <v>137</v>
      </c>
      <c r="C128" s="51"/>
      <c r="D128" s="51"/>
      <c r="E128" s="51"/>
      <c r="F128" s="52"/>
      <c r="G128" s="69">
        <f>[1]Database!K139</f>
        <v>3.7742471434017371</v>
      </c>
      <c r="H128">
        <v>2015</v>
      </c>
    </row>
    <row r="129" spans="1:8" ht="19.5" thickBot="1" x14ac:dyDescent="0.3">
      <c r="A129" s="94" t="s">
        <v>284</v>
      </c>
      <c r="B129" s="53" t="s">
        <v>138</v>
      </c>
      <c r="C129" s="6"/>
      <c r="D129" s="6"/>
      <c r="E129" s="6"/>
      <c r="F129" s="6"/>
      <c r="G129" s="65">
        <f>[1]Database!K140</f>
        <v>4.4954441107148462</v>
      </c>
      <c r="H129">
        <v>2015</v>
      </c>
    </row>
    <row r="130" spans="1:8" ht="19.5" thickBot="1" x14ac:dyDescent="0.3">
      <c r="A130" s="76" t="s">
        <v>285</v>
      </c>
      <c r="B130" s="47" t="s">
        <v>139</v>
      </c>
      <c r="C130" s="6"/>
      <c r="D130" s="6"/>
      <c r="E130" s="6"/>
      <c r="F130" s="6"/>
      <c r="G130" s="65">
        <f>[1]Database!K141</f>
        <v>3.6197795577472349</v>
      </c>
      <c r="H130">
        <v>2015</v>
      </c>
    </row>
    <row r="131" spans="1:8" ht="19.5" thickBot="1" x14ac:dyDescent="0.3">
      <c r="A131" s="76" t="s">
        <v>286</v>
      </c>
      <c r="B131" s="47" t="s">
        <v>140</v>
      </c>
      <c r="C131" s="6"/>
      <c r="D131" s="6"/>
      <c r="E131" s="6"/>
      <c r="F131" s="6"/>
      <c r="G131" s="65">
        <f>[1]Database!K142</f>
        <v>3.5616230858315667</v>
      </c>
      <c r="H131">
        <v>2015</v>
      </c>
    </row>
    <row r="132" spans="1:8" ht="19.5" thickBot="1" x14ac:dyDescent="0.3">
      <c r="A132" s="76" t="s">
        <v>287</v>
      </c>
      <c r="B132" s="47" t="s">
        <v>141</v>
      </c>
      <c r="C132" s="6"/>
      <c r="D132" s="6"/>
      <c r="E132" s="6"/>
      <c r="F132" s="6"/>
      <c r="G132" s="65">
        <f>[1]Database!K143</f>
        <v>2.9660181330262332</v>
      </c>
      <c r="H132">
        <v>2015</v>
      </c>
    </row>
    <row r="133" spans="1:8" ht="19.5" thickBot="1" x14ac:dyDescent="0.3">
      <c r="A133" s="76" t="s">
        <v>288</v>
      </c>
      <c r="B133" s="47" t="s">
        <v>142</v>
      </c>
      <c r="C133" s="6"/>
      <c r="D133" s="6"/>
      <c r="E133" s="6"/>
      <c r="F133" s="6"/>
      <c r="G133" s="65">
        <f>[1]Database!K144</f>
        <v>3.6550706139571378</v>
      </c>
      <c r="H133">
        <v>2015</v>
      </c>
    </row>
    <row r="134" spans="1:8" ht="19.5" thickBot="1" x14ac:dyDescent="0.3">
      <c r="A134" s="76" t="s">
        <v>289</v>
      </c>
      <c r="B134" s="47" t="s">
        <v>143</v>
      </c>
      <c r="C134" s="6"/>
      <c r="D134" s="6"/>
      <c r="E134" s="6"/>
      <c r="F134" s="6"/>
      <c r="G134" s="65">
        <f>[1]Database!K145</f>
        <v>2.9466374066472483</v>
      </c>
      <c r="H134">
        <v>2015</v>
      </c>
    </row>
    <row r="135" spans="1:8" ht="19.5" thickBot="1" x14ac:dyDescent="0.3">
      <c r="A135" s="76" t="s">
        <v>290</v>
      </c>
      <c r="B135" s="47" t="s">
        <v>144</v>
      </c>
      <c r="C135" s="6"/>
      <c r="D135" s="6"/>
      <c r="E135" s="6"/>
      <c r="F135" s="6"/>
      <c r="G135" s="65">
        <f>[1]Database!K146</f>
        <v>3.6774013041306457</v>
      </c>
      <c r="H135">
        <v>2015</v>
      </c>
    </row>
    <row r="136" spans="1:8" ht="19.5" thickBot="1" x14ac:dyDescent="0.3">
      <c r="A136" s="76" t="s">
        <v>291</v>
      </c>
      <c r="B136" s="47" t="s">
        <v>145</v>
      </c>
      <c r="C136" s="6"/>
      <c r="D136" s="6"/>
      <c r="E136" s="6"/>
      <c r="F136" s="6"/>
      <c r="G136" s="65">
        <f>[1]Database!K147</f>
        <v>3.5463150121611084</v>
      </c>
      <c r="H136">
        <v>2015</v>
      </c>
    </row>
    <row r="137" spans="1:8" ht="19.5" thickBot="1" x14ac:dyDescent="0.3">
      <c r="A137" s="77" t="s">
        <v>292</v>
      </c>
      <c r="B137" s="48" t="s">
        <v>146</v>
      </c>
      <c r="C137" s="6"/>
      <c r="D137" s="6"/>
      <c r="E137" s="6"/>
      <c r="F137" s="6"/>
      <c r="G137" s="65">
        <f>[1]Database!K148</f>
        <v>3.337351958185649</v>
      </c>
      <c r="H137">
        <v>2015</v>
      </c>
    </row>
    <row r="138" spans="1:8" ht="19.5" thickBot="1" x14ac:dyDescent="0.3">
      <c r="A138" s="83" t="s">
        <v>293</v>
      </c>
      <c r="B138" s="27" t="s">
        <v>529</v>
      </c>
      <c r="C138" s="9"/>
      <c r="D138" s="9"/>
      <c r="E138" s="9"/>
      <c r="F138" s="10"/>
      <c r="G138" s="66">
        <f>[1]Database!K149</f>
        <v>3.5175405360671275</v>
      </c>
      <c r="H138">
        <v>2015</v>
      </c>
    </row>
    <row r="139" spans="1:8" ht="19.5" thickBot="1" x14ac:dyDescent="0.3">
      <c r="A139" s="87" t="s">
        <v>294</v>
      </c>
      <c r="B139" s="30" t="s">
        <v>148</v>
      </c>
      <c r="C139" s="12"/>
      <c r="D139" s="12"/>
      <c r="E139" s="12"/>
      <c r="F139" s="12"/>
      <c r="G139" s="67">
        <f>[1]Database!K150</f>
        <v>3.5794460814633822</v>
      </c>
      <c r="H139">
        <v>2015</v>
      </c>
    </row>
    <row r="140" spans="1:8" ht="19.5" thickBot="1" x14ac:dyDescent="0.3">
      <c r="A140" s="88" t="s">
        <v>295</v>
      </c>
      <c r="B140" s="31" t="s">
        <v>149</v>
      </c>
      <c r="C140" s="14"/>
      <c r="D140" s="14"/>
      <c r="E140" s="14"/>
      <c r="F140" s="14"/>
      <c r="G140" s="67">
        <f>[1]Database!K151</f>
        <v>3.966141701888124</v>
      </c>
      <c r="H140">
        <v>2015</v>
      </c>
    </row>
    <row r="141" spans="1:8" ht="19.5" thickBot="1" x14ac:dyDescent="0.3">
      <c r="A141" s="88" t="s">
        <v>296</v>
      </c>
      <c r="B141" s="31" t="s">
        <v>150</v>
      </c>
      <c r="C141" s="14"/>
      <c r="D141" s="14"/>
      <c r="E141" s="14"/>
      <c r="F141" s="14"/>
      <c r="G141" s="67">
        <f>[1]Database!K152</f>
        <v>2.860594425498725</v>
      </c>
      <c r="H141">
        <v>2015</v>
      </c>
    </row>
    <row r="142" spans="1:8" ht="19.5" thickBot="1" x14ac:dyDescent="0.3">
      <c r="A142" s="88" t="s">
        <v>297</v>
      </c>
      <c r="B142" s="31" t="s">
        <v>151</v>
      </c>
      <c r="C142" s="14"/>
      <c r="D142" s="14"/>
      <c r="E142" s="14"/>
      <c r="F142" s="14"/>
      <c r="G142" s="67">
        <f>[1]Database!K153</f>
        <v>3.1807043493293676</v>
      </c>
      <c r="H142">
        <v>2015</v>
      </c>
    </row>
    <row r="143" spans="1:8" ht="38.25" thickBot="1" x14ac:dyDescent="0.3">
      <c r="A143" s="88" t="s">
        <v>298</v>
      </c>
      <c r="B143" s="54" t="s">
        <v>152</v>
      </c>
      <c r="C143" s="14"/>
      <c r="D143" s="14"/>
      <c r="E143" s="14"/>
      <c r="F143" s="14"/>
      <c r="G143" s="67">
        <f>[1]Database!K154</f>
        <v>3.1782905407089128</v>
      </c>
      <c r="H143">
        <v>2015</v>
      </c>
    </row>
    <row r="144" spans="1:8" ht="19.5" thickBot="1" x14ac:dyDescent="0.3">
      <c r="A144" s="88" t="s">
        <v>299</v>
      </c>
      <c r="B144" s="31" t="s">
        <v>153</v>
      </c>
      <c r="C144" s="14"/>
      <c r="D144" s="14"/>
      <c r="E144" s="14"/>
      <c r="F144" s="14"/>
      <c r="G144" s="67">
        <f>[1]Database!K155</f>
        <v>4.3100420428122836</v>
      </c>
      <c r="H144">
        <v>2015</v>
      </c>
    </row>
    <row r="145" spans="1:8" ht="19.5" thickBot="1" x14ac:dyDescent="0.3">
      <c r="A145" s="83" t="s">
        <v>300</v>
      </c>
      <c r="B145" s="27" t="s">
        <v>154</v>
      </c>
      <c r="C145" s="17"/>
      <c r="D145" s="17"/>
      <c r="E145" s="17"/>
      <c r="F145" s="55"/>
      <c r="G145" s="66">
        <f>[1]Database!K157</f>
        <v>3.1402178230373332</v>
      </c>
      <c r="H145">
        <v>2015</v>
      </c>
    </row>
    <row r="146" spans="1:8" ht="19.5" thickBot="1" x14ac:dyDescent="0.3">
      <c r="A146" s="90" t="s">
        <v>301</v>
      </c>
      <c r="B146" s="56" t="s">
        <v>155</v>
      </c>
      <c r="C146" s="57"/>
      <c r="D146" s="57"/>
      <c r="E146" s="57"/>
      <c r="F146" s="58"/>
      <c r="G146" s="69">
        <f>[1]Database!K158</f>
        <v>3.3288791795522306</v>
      </c>
      <c r="H146">
        <v>2015</v>
      </c>
    </row>
    <row r="147" spans="1:8" ht="23.25" thickBot="1" x14ac:dyDescent="0.3">
      <c r="A147" s="73" t="s">
        <v>302</v>
      </c>
      <c r="B147" s="59" t="s">
        <v>156</v>
      </c>
      <c r="C147" s="60"/>
      <c r="D147" s="60"/>
      <c r="E147" s="60"/>
      <c r="F147" s="60"/>
      <c r="G147" s="70">
        <f>[1]Database!K159</f>
        <v>4.085267656279469</v>
      </c>
      <c r="H147">
        <v>2015</v>
      </c>
    </row>
    <row r="148" spans="1:8" ht="21" thickBot="1" x14ac:dyDescent="0.45">
      <c r="A148" s="75" t="s">
        <v>157</v>
      </c>
      <c r="B148" s="2" t="s">
        <v>6</v>
      </c>
      <c r="C148" s="3"/>
      <c r="D148" s="3"/>
      <c r="E148" s="3"/>
      <c r="F148" s="3"/>
      <c r="G148" s="65">
        <f>[1]Database!K160</f>
        <v>3.8566298807435313</v>
      </c>
      <c r="H148">
        <v>2014</v>
      </c>
    </row>
    <row r="149" spans="1:8" ht="19.5" thickBot="1" x14ac:dyDescent="0.3">
      <c r="A149" s="76" t="s">
        <v>158</v>
      </c>
      <c r="B149" s="4" t="s">
        <v>7</v>
      </c>
      <c r="C149" s="5"/>
      <c r="D149" s="5"/>
      <c r="E149" s="5"/>
      <c r="F149" s="5"/>
      <c r="G149" s="65">
        <f>[1]Database!K161</f>
        <v>2.686583116832546</v>
      </c>
      <c r="H149">
        <v>2014</v>
      </c>
    </row>
    <row r="150" spans="1:8" ht="19.5" thickBot="1" x14ac:dyDescent="0.3">
      <c r="A150" s="76" t="s">
        <v>159</v>
      </c>
      <c r="B150" s="4" t="s">
        <v>8</v>
      </c>
      <c r="C150" s="6"/>
      <c r="D150" s="6"/>
      <c r="E150" s="6"/>
      <c r="F150" s="6"/>
      <c r="G150" s="65">
        <f>[1]Database!K162</f>
        <v>3.4666142927732029</v>
      </c>
      <c r="H150">
        <v>2014</v>
      </c>
    </row>
    <row r="151" spans="1:8" ht="19.5" thickBot="1" x14ac:dyDescent="0.3">
      <c r="A151" s="76" t="s">
        <v>160</v>
      </c>
      <c r="B151" s="4" t="s">
        <v>9</v>
      </c>
      <c r="C151" s="6"/>
      <c r="D151" s="6"/>
      <c r="E151" s="6"/>
      <c r="F151" s="6"/>
      <c r="G151" s="65">
        <f>[1]Database!K163</f>
        <v>3.0009415180889922</v>
      </c>
      <c r="H151">
        <v>2014</v>
      </c>
    </row>
    <row r="152" spans="1:8" ht="19.5" thickBot="1" x14ac:dyDescent="0.3">
      <c r="A152" s="76" t="s">
        <v>161</v>
      </c>
      <c r="B152" s="4" t="s">
        <v>10</v>
      </c>
      <c r="C152" s="6"/>
      <c r="D152" s="6"/>
      <c r="E152" s="6"/>
      <c r="F152" s="6"/>
      <c r="G152" s="65">
        <f>[1]Database!K164</f>
        <v>3.0654093072896935</v>
      </c>
      <c r="H152">
        <v>2014</v>
      </c>
    </row>
    <row r="153" spans="1:8" ht="19.5" thickBot="1" x14ac:dyDescent="0.3">
      <c r="A153" s="76" t="s">
        <v>162</v>
      </c>
      <c r="B153" s="4" t="s">
        <v>11</v>
      </c>
      <c r="C153" s="6"/>
      <c r="D153" s="6"/>
      <c r="E153" s="6"/>
      <c r="F153" s="6"/>
      <c r="G153" s="65">
        <f>[1]Database!K165</f>
        <v>3.4362317082379286</v>
      </c>
      <c r="H153">
        <v>2014</v>
      </c>
    </row>
    <row r="154" spans="1:8" ht="19.5" thickBot="1" x14ac:dyDescent="0.3">
      <c r="A154" s="76" t="s">
        <v>163</v>
      </c>
      <c r="B154" s="4" t="s">
        <v>12</v>
      </c>
      <c r="C154" s="6"/>
      <c r="D154" s="6"/>
      <c r="E154" s="6"/>
      <c r="F154" s="6"/>
      <c r="G154" s="65">
        <f>[1]Database!K166</f>
        <v>3.1675275112055381</v>
      </c>
      <c r="H154">
        <v>2014</v>
      </c>
    </row>
    <row r="155" spans="1:8" ht="19.5" thickBot="1" x14ac:dyDescent="0.3">
      <c r="A155" s="76" t="s">
        <v>164</v>
      </c>
      <c r="B155" s="4" t="s">
        <v>13</v>
      </c>
      <c r="C155" s="6"/>
      <c r="D155" s="6"/>
      <c r="E155" s="6"/>
      <c r="F155" s="6"/>
      <c r="G155" s="65">
        <f>[1]Database!K167</f>
        <v>3.3867667323498507</v>
      </c>
      <c r="H155">
        <v>2014</v>
      </c>
    </row>
    <row r="156" spans="1:8" ht="38.25" thickBot="1" x14ac:dyDescent="0.3">
      <c r="A156" s="76" t="s">
        <v>165</v>
      </c>
      <c r="B156" s="4" t="s">
        <v>14</v>
      </c>
      <c r="C156" s="6"/>
      <c r="D156" s="6"/>
      <c r="E156" s="6"/>
      <c r="F156" s="6"/>
      <c r="G156" s="65">
        <f>[1]Database!K168</f>
        <v>3.081367207390139</v>
      </c>
      <c r="H156">
        <v>2014</v>
      </c>
    </row>
    <row r="157" spans="1:8" ht="19.5" thickBot="1" x14ac:dyDescent="0.3">
      <c r="A157" s="76" t="s">
        <v>166</v>
      </c>
      <c r="B157" s="4" t="s">
        <v>15</v>
      </c>
      <c r="C157" s="6"/>
      <c r="D157" s="6"/>
      <c r="E157" s="6"/>
      <c r="F157" s="6"/>
      <c r="G157" s="65">
        <f>[1]Database!K169</f>
        <v>3.2340669698699949</v>
      </c>
      <c r="H157">
        <v>2014</v>
      </c>
    </row>
    <row r="158" spans="1:8" ht="19.5" thickBot="1" x14ac:dyDescent="0.3">
      <c r="A158" s="76" t="s">
        <v>167</v>
      </c>
      <c r="B158" s="4" t="s">
        <v>16</v>
      </c>
      <c r="C158" s="6"/>
      <c r="D158" s="6"/>
      <c r="E158" s="6"/>
      <c r="F158" s="6"/>
      <c r="G158" s="65">
        <f>[1]Database!K170</f>
        <v>2.9432753184553317</v>
      </c>
      <c r="H158">
        <v>2014</v>
      </c>
    </row>
    <row r="159" spans="1:8" ht="19.5" thickBot="1" x14ac:dyDescent="0.3">
      <c r="A159" s="76" t="s">
        <v>168</v>
      </c>
      <c r="B159" s="4" t="s">
        <v>17</v>
      </c>
      <c r="C159" s="6"/>
      <c r="D159" s="6"/>
      <c r="E159" s="6"/>
      <c r="F159" s="6"/>
      <c r="G159" s="65">
        <f>[1]Database!K171</f>
        <v>2.7949758357225853</v>
      </c>
      <c r="H159">
        <v>2014</v>
      </c>
    </row>
    <row r="160" spans="1:8" ht="38.25" thickBot="1" x14ac:dyDescent="0.3">
      <c r="A160" s="76" t="s">
        <v>169</v>
      </c>
      <c r="B160" s="4" t="s">
        <v>18</v>
      </c>
      <c r="C160" s="6"/>
      <c r="D160" s="6"/>
      <c r="E160" s="6"/>
      <c r="F160" s="6"/>
      <c r="G160" s="65">
        <f>[1]Database!K172</f>
        <v>3.3577283991392255</v>
      </c>
      <c r="H160">
        <v>2014</v>
      </c>
    </row>
    <row r="161" spans="1:8" ht="38.25" thickBot="1" x14ac:dyDescent="0.3">
      <c r="A161" s="76" t="s">
        <v>170</v>
      </c>
      <c r="B161" s="4" t="s">
        <v>19</v>
      </c>
      <c r="C161" s="6"/>
      <c r="D161" s="6"/>
      <c r="E161" s="6"/>
      <c r="F161" s="6"/>
      <c r="G161" s="65">
        <f>[1]Database!K173</f>
        <v>2.3466194071360715</v>
      </c>
      <c r="H161">
        <v>2014</v>
      </c>
    </row>
    <row r="162" spans="1:8" ht="19.5" thickBot="1" x14ac:dyDescent="0.3">
      <c r="A162" s="76" t="s">
        <v>171</v>
      </c>
      <c r="B162" s="4" t="s">
        <v>20</v>
      </c>
      <c r="C162" s="6"/>
      <c r="D162" s="6"/>
      <c r="E162" s="6"/>
      <c r="F162" s="6"/>
      <c r="G162" s="65">
        <f>[1]Database!K174</f>
        <v>3.2449608929742277</v>
      </c>
      <c r="H162">
        <v>2014</v>
      </c>
    </row>
    <row r="163" spans="1:8" ht="19.5" thickBot="1" x14ac:dyDescent="0.3">
      <c r="A163" s="76" t="s">
        <v>172</v>
      </c>
      <c r="B163" s="4" t="s">
        <v>21</v>
      </c>
      <c r="C163" s="6"/>
      <c r="D163" s="6"/>
      <c r="E163" s="6"/>
      <c r="F163" s="6"/>
      <c r="G163" s="65">
        <f>[1]Database!K175</f>
        <v>2.9375119706854882</v>
      </c>
      <c r="H163">
        <v>2014</v>
      </c>
    </row>
    <row r="164" spans="1:8" ht="19.5" thickBot="1" x14ac:dyDescent="0.3">
      <c r="A164" s="76" t="s">
        <v>173</v>
      </c>
      <c r="B164" s="4" t="s">
        <v>22</v>
      </c>
      <c r="C164" s="6"/>
      <c r="D164" s="6"/>
      <c r="E164" s="6"/>
      <c r="F164" s="6"/>
      <c r="G164" s="65">
        <f>[1]Database!K176</f>
        <v>3.918252606168676</v>
      </c>
      <c r="H164">
        <v>2014</v>
      </c>
    </row>
    <row r="165" spans="1:8" ht="19.5" thickBot="1" x14ac:dyDescent="0.3">
      <c r="A165" s="76" t="s">
        <v>174</v>
      </c>
      <c r="B165" s="4" t="s">
        <v>23</v>
      </c>
      <c r="C165" s="6"/>
      <c r="D165" s="6"/>
      <c r="E165" s="6"/>
      <c r="F165" s="6"/>
      <c r="G165" s="65">
        <f>[1]Database!K177</f>
        <v>3.5946555623365239</v>
      </c>
      <c r="H165">
        <v>2014</v>
      </c>
    </row>
    <row r="166" spans="1:8" ht="19.5" thickBot="1" x14ac:dyDescent="0.3">
      <c r="A166" s="76" t="s">
        <v>175</v>
      </c>
      <c r="B166" s="4" t="s">
        <v>24</v>
      </c>
      <c r="C166" s="6"/>
      <c r="D166" s="6"/>
      <c r="E166" s="6"/>
      <c r="F166" s="6"/>
      <c r="G166" s="65">
        <f>[1]Database!K178</f>
        <v>3.8063614992518389</v>
      </c>
      <c r="H166">
        <v>2014</v>
      </c>
    </row>
    <row r="167" spans="1:8" ht="19.5" thickBot="1" x14ac:dyDescent="0.3">
      <c r="A167" s="76" t="s">
        <v>176</v>
      </c>
      <c r="B167" s="4" t="s">
        <v>25</v>
      </c>
      <c r="C167" s="6"/>
      <c r="D167" s="6"/>
      <c r="E167" s="6"/>
      <c r="F167" s="6"/>
      <c r="G167" s="65">
        <f>[1]Database!K179</f>
        <v>4.0327771287206629</v>
      </c>
      <c r="H167">
        <v>2014</v>
      </c>
    </row>
    <row r="168" spans="1:8" ht="19.5" thickBot="1" x14ac:dyDescent="0.3">
      <c r="A168" s="76" t="s">
        <v>177</v>
      </c>
      <c r="B168" s="4" t="s">
        <v>26</v>
      </c>
      <c r="C168" s="6"/>
      <c r="D168" s="6"/>
      <c r="E168" s="6"/>
      <c r="F168" s="6"/>
      <c r="G168" s="65">
        <f>[1]Database!K180</f>
        <v>3.8380116991194253</v>
      </c>
      <c r="H168">
        <v>2014</v>
      </c>
    </row>
    <row r="169" spans="1:8" ht="19.5" thickBot="1" x14ac:dyDescent="0.3">
      <c r="A169" s="76" t="s">
        <v>178</v>
      </c>
      <c r="B169" s="4" t="s">
        <v>27</v>
      </c>
      <c r="C169" s="6"/>
      <c r="D169" s="6"/>
      <c r="E169" s="6"/>
      <c r="F169" s="6"/>
      <c r="G169" s="65">
        <f>[1]Database!K181</f>
        <v>3.3287464887307294</v>
      </c>
      <c r="H169">
        <v>2014</v>
      </c>
    </row>
    <row r="170" spans="1:8" ht="19.5" thickBot="1" x14ac:dyDescent="0.3">
      <c r="A170" s="76" t="s">
        <v>179</v>
      </c>
      <c r="B170" s="4" t="s">
        <v>28</v>
      </c>
      <c r="C170" s="6"/>
      <c r="D170" s="6"/>
      <c r="E170" s="6"/>
      <c r="F170" s="6"/>
      <c r="G170" s="65">
        <f>[1]Database!K182</f>
        <v>3.4314017893130067</v>
      </c>
      <c r="H170">
        <v>2014</v>
      </c>
    </row>
    <row r="171" spans="1:8" ht="19.5" thickBot="1" x14ac:dyDescent="0.3">
      <c r="A171" s="76" t="s">
        <v>180</v>
      </c>
      <c r="B171" s="4" t="s">
        <v>29</v>
      </c>
      <c r="C171" s="6"/>
      <c r="D171" s="6"/>
      <c r="E171" s="6"/>
      <c r="F171" s="6"/>
      <c r="G171" s="65">
        <f>[1]Database!K183</f>
        <v>3.4314017893130067</v>
      </c>
      <c r="H171">
        <v>2014</v>
      </c>
    </row>
    <row r="172" spans="1:8" ht="19.5" thickBot="1" x14ac:dyDescent="0.3">
      <c r="A172" s="76" t="s">
        <v>181</v>
      </c>
      <c r="B172" s="4" t="s">
        <v>30</v>
      </c>
      <c r="C172" s="6"/>
      <c r="D172" s="6"/>
      <c r="E172" s="6"/>
      <c r="F172" s="6"/>
      <c r="G172" s="65">
        <f>[1]Database!K184</f>
        <v>3.6792256929886085</v>
      </c>
      <c r="H172">
        <v>2014</v>
      </c>
    </row>
    <row r="173" spans="1:8" ht="19.5" thickBot="1" x14ac:dyDescent="0.3">
      <c r="A173" s="76" t="s">
        <v>182</v>
      </c>
      <c r="B173" s="4" t="s">
        <v>31</v>
      </c>
      <c r="C173" s="6"/>
      <c r="D173" s="6"/>
      <c r="E173" s="6"/>
      <c r="F173" s="6"/>
      <c r="G173" s="65">
        <f>[1]Database!K185</f>
        <v>3.8649494948529535</v>
      </c>
      <c r="H173">
        <v>2014</v>
      </c>
    </row>
    <row r="174" spans="1:8" ht="19.5" thickBot="1" x14ac:dyDescent="0.3">
      <c r="A174" s="76" t="s">
        <v>183</v>
      </c>
      <c r="B174" s="4" t="s">
        <v>32</v>
      </c>
      <c r="C174" s="6"/>
      <c r="D174" s="6"/>
      <c r="E174" s="6"/>
      <c r="F174" s="6"/>
      <c r="G174" s="65">
        <f>[1]Database!K186</f>
        <v>3.2447488379559806</v>
      </c>
      <c r="H174">
        <v>2014</v>
      </c>
    </row>
    <row r="175" spans="1:8" ht="19.5" thickBot="1" x14ac:dyDescent="0.3">
      <c r="A175" s="76" t="s">
        <v>184</v>
      </c>
      <c r="B175" s="4" t="s">
        <v>33</v>
      </c>
      <c r="C175" s="6"/>
      <c r="D175" s="6"/>
      <c r="E175" s="6"/>
      <c r="F175" s="6"/>
      <c r="G175" s="65">
        <f>[1]Database!K187</f>
        <v>3.7</v>
      </c>
      <c r="H175">
        <v>2014</v>
      </c>
    </row>
    <row r="176" spans="1:8" ht="19.5" thickBot="1" x14ac:dyDescent="0.3">
      <c r="A176" s="76" t="s">
        <v>185</v>
      </c>
      <c r="B176" s="4" t="s">
        <v>34</v>
      </c>
      <c r="C176" s="6"/>
      <c r="D176" s="6"/>
      <c r="E176" s="6"/>
      <c r="F176" s="6"/>
      <c r="G176" s="65">
        <f>[1]Database!K188</f>
        <v>3.5022310064493851</v>
      </c>
      <c r="H176">
        <v>2014</v>
      </c>
    </row>
    <row r="177" spans="1:8" ht="19.5" thickBot="1" x14ac:dyDescent="0.3">
      <c r="A177" s="77" t="s">
        <v>186</v>
      </c>
      <c r="B177" s="7" t="s">
        <v>35</v>
      </c>
      <c r="C177" s="6"/>
      <c r="D177" s="6"/>
      <c r="E177" s="6"/>
      <c r="F177" s="6"/>
      <c r="G177" s="65">
        <f>[1]Database!K189</f>
        <v>3.4668163978811961</v>
      </c>
      <c r="H177">
        <v>2014</v>
      </c>
    </row>
    <row r="178" spans="1:8" ht="19.5" thickBot="1" x14ac:dyDescent="0.3">
      <c r="A178" s="78" t="s">
        <v>187</v>
      </c>
      <c r="B178" s="8" t="s">
        <v>36</v>
      </c>
      <c r="C178" s="9"/>
      <c r="D178" s="9"/>
      <c r="E178" s="9"/>
      <c r="F178" s="10"/>
      <c r="G178" s="66">
        <f>[1]Database!K190</f>
        <v>3.3632639660183461</v>
      </c>
      <c r="H178">
        <v>2014</v>
      </c>
    </row>
    <row r="179" spans="1:8" ht="19.5" thickBot="1" x14ac:dyDescent="0.3">
      <c r="A179" s="79" t="s">
        <v>188</v>
      </c>
      <c r="B179" s="11" t="s">
        <v>37</v>
      </c>
      <c r="C179" s="12"/>
      <c r="D179" s="12"/>
      <c r="E179" s="12"/>
      <c r="F179" s="12"/>
      <c r="G179" s="67">
        <f>[1]Database!K191</f>
        <v>3.9254944337165467</v>
      </c>
      <c r="H179">
        <v>2014</v>
      </c>
    </row>
    <row r="180" spans="1:8" ht="19.5" thickBot="1" x14ac:dyDescent="0.3">
      <c r="A180" s="80" t="s">
        <v>189</v>
      </c>
      <c r="B180" s="13" t="s">
        <v>38</v>
      </c>
      <c r="C180" s="14"/>
      <c r="D180" s="14"/>
      <c r="E180" s="14"/>
      <c r="F180" s="14"/>
      <c r="G180" s="67">
        <f>[1]Database!K192</f>
        <v>4.094324673967578</v>
      </c>
      <c r="H180">
        <v>2014</v>
      </c>
    </row>
    <row r="181" spans="1:8" ht="19.5" thickBot="1" x14ac:dyDescent="0.3">
      <c r="A181" s="80" t="s">
        <v>190</v>
      </c>
      <c r="B181" s="13" t="s">
        <v>39</v>
      </c>
      <c r="C181" s="14"/>
      <c r="D181" s="14"/>
      <c r="E181" s="14"/>
      <c r="F181" s="14"/>
      <c r="G181" s="67">
        <f>[1]Database!K193</f>
        <v>3.3682347488331721</v>
      </c>
      <c r="H181">
        <v>2014</v>
      </c>
    </row>
    <row r="182" spans="1:8" ht="19.5" thickBot="1" x14ac:dyDescent="0.3">
      <c r="A182" s="80" t="s">
        <v>191</v>
      </c>
      <c r="B182" s="13" t="s">
        <v>40</v>
      </c>
      <c r="C182" s="14"/>
      <c r="D182" s="14"/>
      <c r="E182" s="14"/>
      <c r="F182" s="14"/>
      <c r="G182" s="67">
        <f>[1]Database!K194</f>
        <v>3.957068045771873</v>
      </c>
      <c r="H182">
        <v>2014</v>
      </c>
    </row>
    <row r="183" spans="1:8" ht="19.5" thickBot="1" x14ac:dyDescent="0.3">
      <c r="A183" s="80" t="s">
        <v>192</v>
      </c>
      <c r="B183" s="13" t="s">
        <v>41</v>
      </c>
      <c r="C183" s="14"/>
      <c r="D183" s="14"/>
      <c r="E183" s="14"/>
      <c r="F183" s="14"/>
      <c r="G183" s="67">
        <f>[1]Database!K195</f>
        <v>3.1945704651637818</v>
      </c>
      <c r="H183">
        <v>2014</v>
      </c>
    </row>
    <row r="184" spans="1:8" ht="19.5" thickBot="1" x14ac:dyDescent="0.3">
      <c r="A184" s="81" t="s">
        <v>193</v>
      </c>
      <c r="B184" s="15" t="s">
        <v>42</v>
      </c>
      <c r="C184" s="14"/>
      <c r="D184" s="14"/>
      <c r="E184" s="14"/>
      <c r="F184" s="14"/>
      <c r="G184" s="68">
        <f>[1]Database!K196</f>
        <v>277.11350461871996</v>
      </c>
      <c r="H184">
        <v>2014</v>
      </c>
    </row>
    <row r="185" spans="1:8" ht="19.5" thickBot="1" x14ac:dyDescent="0.3">
      <c r="A185" s="80" t="s">
        <v>194</v>
      </c>
      <c r="B185" s="13" t="s">
        <v>43</v>
      </c>
      <c r="C185" s="14"/>
      <c r="D185" s="14"/>
      <c r="E185" s="14"/>
      <c r="F185" s="14"/>
      <c r="G185" s="67">
        <f>[1]Database!K197</f>
        <v>3.3930131412515419</v>
      </c>
      <c r="H185">
        <v>2014</v>
      </c>
    </row>
    <row r="186" spans="1:8" ht="19.5" thickBot="1" x14ac:dyDescent="0.3">
      <c r="A186" s="80" t="s">
        <v>195</v>
      </c>
      <c r="B186" s="13" t="s">
        <v>44</v>
      </c>
      <c r="C186" s="14"/>
      <c r="D186" s="14"/>
      <c r="E186" s="14"/>
      <c r="F186" s="14"/>
      <c r="G186" s="67">
        <f>[1]Database!K198</f>
        <v>5.0964408166379602</v>
      </c>
      <c r="H186">
        <v>2014</v>
      </c>
    </row>
    <row r="187" spans="1:8" ht="19.5" thickBot="1" x14ac:dyDescent="0.3">
      <c r="A187" s="81" t="s">
        <v>196</v>
      </c>
      <c r="B187" s="15" t="s">
        <v>45</v>
      </c>
      <c r="C187" s="14"/>
      <c r="D187" s="14"/>
      <c r="E187" s="14"/>
      <c r="F187" s="14"/>
      <c r="G187" s="68">
        <f>[1]Database!K199</f>
        <v>38.333949150987699</v>
      </c>
      <c r="H187">
        <v>2014</v>
      </c>
    </row>
    <row r="188" spans="1:8" ht="19.5" thickBot="1" x14ac:dyDescent="0.3">
      <c r="A188" s="81" t="s">
        <v>197</v>
      </c>
      <c r="B188" s="15" t="s">
        <v>46</v>
      </c>
      <c r="C188" s="14"/>
      <c r="D188" s="14"/>
      <c r="E188" s="14"/>
      <c r="F188" s="14"/>
      <c r="G188" s="68">
        <f>[1]Database!K200</f>
        <v>84.246100515902697</v>
      </c>
      <c r="H188">
        <v>2014</v>
      </c>
    </row>
    <row r="189" spans="1:8" ht="19.5" thickBot="1" x14ac:dyDescent="0.3">
      <c r="A189" s="82" t="s">
        <v>198</v>
      </c>
      <c r="B189" s="16" t="s">
        <v>47</v>
      </c>
      <c r="C189" s="17"/>
      <c r="D189" s="17"/>
      <c r="E189" s="17"/>
      <c r="F189" s="17"/>
      <c r="G189" s="67">
        <f>[1]Database!K201</f>
        <v>4.901599417606965</v>
      </c>
      <c r="H189">
        <v>2014</v>
      </c>
    </row>
    <row r="190" spans="1:8" ht="19.5" thickBot="1" x14ac:dyDescent="0.3">
      <c r="A190" s="83" t="s">
        <v>199</v>
      </c>
      <c r="B190" s="18" t="s">
        <v>48</v>
      </c>
      <c r="C190" s="19"/>
      <c r="D190" s="20"/>
      <c r="E190" s="20"/>
      <c r="F190" s="21"/>
      <c r="G190" s="66">
        <f>[1]Database!K202</f>
        <v>4.1473062794292535</v>
      </c>
      <c r="H190">
        <v>2014</v>
      </c>
    </row>
    <row r="191" spans="1:8" ht="36.75" thickBot="1" x14ac:dyDescent="0.3">
      <c r="A191" s="92" t="s">
        <v>200</v>
      </c>
      <c r="B191" s="22" t="s">
        <v>49</v>
      </c>
      <c r="C191" s="45"/>
      <c r="D191" s="45"/>
      <c r="E191" s="45"/>
      <c r="F191" s="45"/>
      <c r="G191" s="68">
        <f>[1]Database!K203</f>
        <v>-0.89800000000000002</v>
      </c>
      <c r="H191">
        <v>2014</v>
      </c>
    </row>
    <row r="192" spans="1:8" ht="36.75" thickBot="1" x14ac:dyDescent="0.3">
      <c r="A192" s="76" t="s">
        <v>201</v>
      </c>
      <c r="B192" s="24" t="s">
        <v>50</v>
      </c>
      <c r="C192" s="6"/>
      <c r="D192" s="6"/>
      <c r="E192" s="6"/>
      <c r="F192" s="6"/>
      <c r="G192" s="68">
        <f>[1]Database!K204</f>
        <v>45.972000000000001</v>
      </c>
      <c r="H192">
        <v>2014</v>
      </c>
    </row>
    <row r="193" spans="1:8" ht="19.5" thickBot="1" x14ac:dyDescent="0.3">
      <c r="A193" s="76" t="s">
        <v>202</v>
      </c>
      <c r="B193" s="24" t="s">
        <v>51</v>
      </c>
      <c r="C193" s="6"/>
      <c r="D193" s="6"/>
      <c r="E193" s="6"/>
      <c r="F193" s="6"/>
      <c r="G193" s="68">
        <f>[1]Database!K205</f>
        <v>35.200000000000003</v>
      </c>
      <c r="H193">
        <v>2014</v>
      </c>
    </row>
    <row r="194" spans="1:8" ht="36.75" thickBot="1" x14ac:dyDescent="0.3">
      <c r="A194" s="76" t="s">
        <v>203</v>
      </c>
      <c r="B194" s="24" t="s">
        <v>52</v>
      </c>
      <c r="C194" s="6"/>
      <c r="D194" s="6"/>
      <c r="E194" s="6"/>
      <c r="F194" s="6"/>
      <c r="G194" s="68">
        <f>[1]Database!K206</f>
        <v>10.628</v>
      </c>
      <c r="H194">
        <v>2014</v>
      </c>
    </row>
    <row r="195" spans="1:8" ht="19.5" thickBot="1" x14ac:dyDescent="0.3">
      <c r="A195" s="86" t="s">
        <v>204</v>
      </c>
      <c r="B195" s="26" t="s">
        <v>53</v>
      </c>
      <c r="C195" s="6"/>
      <c r="D195" s="6"/>
      <c r="E195" s="6"/>
      <c r="F195" s="6"/>
      <c r="G195" s="68" t="s">
        <v>54</v>
      </c>
      <c r="H195">
        <v>2014</v>
      </c>
    </row>
    <row r="196" spans="1:8" ht="19.5" thickBot="1" x14ac:dyDescent="0.3">
      <c r="A196" s="83" t="s">
        <v>205</v>
      </c>
      <c r="B196" s="27" t="s">
        <v>55</v>
      </c>
      <c r="C196" s="9"/>
      <c r="D196" s="9"/>
      <c r="E196" s="9"/>
      <c r="F196" s="10"/>
      <c r="G196" s="66">
        <f>[1]Database!K208</f>
        <v>4.7710466165413532</v>
      </c>
      <c r="H196">
        <v>2014</v>
      </c>
    </row>
    <row r="197" spans="1:8" ht="19.5" thickBot="1" x14ac:dyDescent="0.3">
      <c r="A197" s="87" t="s">
        <v>206</v>
      </c>
      <c r="B197" s="30" t="s">
        <v>56</v>
      </c>
      <c r="C197" s="12"/>
      <c r="D197" s="12"/>
      <c r="E197" s="12"/>
      <c r="F197" s="12"/>
      <c r="G197" s="67">
        <f>[1]Database!K209</f>
        <v>5.7112233467643545</v>
      </c>
      <c r="H197">
        <v>2014</v>
      </c>
    </row>
    <row r="198" spans="1:8" ht="19.5" thickBot="1" x14ac:dyDescent="0.3">
      <c r="A198" s="88" t="s">
        <v>207</v>
      </c>
      <c r="B198" s="31" t="s">
        <v>57</v>
      </c>
      <c r="C198" s="14"/>
      <c r="D198" s="14"/>
      <c r="E198" s="14"/>
      <c r="F198" s="14"/>
      <c r="G198" s="67">
        <f>[1]Database!K211</f>
        <v>5.5564363355036246</v>
      </c>
      <c r="H198">
        <v>2014</v>
      </c>
    </row>
    <row r="199" spans="1:8" ht="19.5" thickBot="1" x14ac:dyDescent="0.3">
      <c r="A199" s="88" t="s">
        <v>208</v>
      </c>
      <c r="B199" s="31" t="s">
        <v>58</v>
      </c>
      <c r="C199" s="14"/>
      <c r="D199" s="14"/>
      <c r="E199" s="14"/>
      <c r="F199" s="14"/>
      <c r="G199" s="67">
        <f>[1]Database!K213</f>
        <v>5.2933388222819229</v>
      </c>
      <c r="H199">
        <v>2014</v>
      </c>
    </row>
    <row r="200" spans="1:8" ht="19.5" thickBot="1" x14ac:dyDescent="0.3">
      <c r="A200" s="88" t="s">
        <v>209</v>
      </c>
      <c r="B200" s="31" t="s">
        <v>59</v>
      </c>
      <c r="C200" s="14"/>
      <c r="D200" s="14"/>
      <c r="E200" s="14"/>
      <c r="F200" s="14"/>
      <c r="G200" s="67">
        <f>[1]Database!K217</f>
        <v>6.5181048677134497</v>
      </c>
      <c r="H200">
        <v>2014</v>
      </c>
    </row>
    <row r="201" spans="1:8" ht="19.5" thickBot="1" x14ac:dyDescent="0.3">
      <c r="A201" s="88" t="s">
        <v>210</v>
      </c>
      <c r="B201" s="31" t="s">
        <v>60</v>
      </c>
      <c r="C201" s="14"/>
      <c r="D201" s="14"/>
      <c r="E201" s="14"/>
      <c r="F201" s="14"/>
      <c r="G201" s="67">
        <f>[1]Database!K218</f>
        <v>3.9742611977645144</v>
      </c>
      <c r="H201">
        <v>2014</v>
      </c>
    </row>
    <row r="202" spans="1:8" ht="19.5" thickBot="1" x14ac:dyDescent="0.3">
      <c r="A202" s="89" t="s">
        <v>211</v>
      </c>
      <c r="B202" s="32" t="s">
        <v>61</v>
      </c>
      <c r="C202" s="14"/>
      <c r="D202" s="14"/>
      <c r="E202" s="14"/>
      <c r="F202" s="14"/>
      <c r="G202" s="67">
        <f>[1]Database!K220</f>
        <v>5.4871305988822572</v>
      </c>
      <c r="H202">
        <v>2014</v>
      </c>
    </row>
    <row r="203" spans="1:8" ht="19.5" thickBot="1" x14ac:dyDescent="0.3">
      <c r="A203" s="83" t="s">
        <v>212</v>
      </c>
      <c r="B203" s="27" t="s">
        <v>62</v>
      </c>
      <c r="C203" s="33"/>
      <c r="D203" s="33"/>
      <c r="E203" s="33"/>
      <c r="F203" s="34"/>
      <c r="G203" s="66">
        <f>[1]Database!K221</f>
        <v>6.0026177332978534</v>
      </c>
      <c r="H203">
        <v>2014</v>
      </c>
    </row>
    <row r="204" spans="1:8" ht="19.5" thickBot="1" x14ac:dyDescent="0.3">
      <c r="A204" s="90" t="s">
        <v>213</v>
      </c>
      <c r="B204" s="35" t="s">
        <v>63</v>
      </c>
      <c r="C204" s="36" t="s">
        <v>64</v>
      </c>
      <c r="D204" s="36" t="s">
        <v>65</v>
      </c>
      <c r="E204" s="36" t="s">
        <v>66</v>
      </c>
      <c r="F204" s="37" t="s">
        <v>67</v>
      </c>
      <c r="G204" s="69">
        <f>[1]Database!K222</f>
        <v>4.5710586488217011</v>
      </c>
      <c r="H204">
        <v>2014</v>
      </c>
    </row>
    <row r="205" spans="1:8" ht="19.5" thickBot="1" x14ac:dyDescent="0.3">
      <c r="A205" s="91" t="s">
        <v>214</v>
      </c>
      <c r="B205" s="38" t="s">
        <v>68</v>
      </c>
      <c r="C205" s="39"/>
      <c r="D205" s="39"/>
      <c r="E205" s="39"/>
      <c r="F205" s="39"/>
      <c r="G205" s="68">
        <f>[1]Database!K223</f>
        <v>86.276690000000002</v>
      </c>
      <c r="H205">
        <v>2014</v>
      </c>
    </row>
    <row r="206" spans="1:8" ht="19.5" thickBot="1" x14ac:dyDescent="0.3">
      <c r="A206" s="85" t="s">
        <v>215</v>
      </c>
      <c r="B206" s="40" t="s">
        <v>69</v>
      </c>
      <c r="C206" s="6"/>
      <c r="D206" s="6"/>
      <c r="E206" s="6"/>
      <c r="F206" s="6"/>
      <c r="G206" s="68">
        <f>[1]Database!K224</f>
        <v>55.164529999999999</v>
      </c>
      <c r="H206">
        <v>2014</v>
      </c>
    </row>
    <row r="207" spans="1:8" ht="19.5" thickBot="1" x14ac:dyDescent="0.3">
      <c r="A207" s="76" t="s">
        <v>216</v>
      </c>
      <c r="B207" s="41" t="s">
        <v>70</v>
      </c>
      <c r="C207" s="6"/>
      <c r="D207" s="6"/>
      <c r="E207" s="6"/>
      <c r="F207" s="6"/>
      <c r="G207" s="65">
        <f>[1]Database!K225</f>
        <v>5.570795158156912</v>
      </c>
      <c r="H207">
        <v>2014</v>
      </c>
    </row>
    <row r="208" spans="1:8" ht="19.5" thickBot="1" x14ac:dyDescent="0.3">
      <c r="A208" s="76" t="s">
        <v>217</v>
      </c>
      <c r="B208" s="41" t="s">
        <v>71</v>
      </c>
      <c r="C208" s="6"/>
      <c r="D208" s="6"/>
      <c r="E208" s="6"/>
      <c r="F208" s="6"/>
      <c r="G208" s="65">
        <f>[1]Database!K226</f>
        <v>3.0124307999999997</v>
      </c>
      <c r="H208">
        <v>2014</v>
      </c>
    </row>
    <row r="209" spans="1:8" ht="19.5" thickBot="1" x14ac:dyDescent="0.3">
      <c r="A209" s="76" t="s">
        <v>218</v>
      </c>
      <c r="B209" s="41" t="s">
        <v>72</v>
      </c>
      <c r="C209" s="6"/>
      <c r="D209" s="6"/>
      <c r="E209" s="6"/>
      <c r="F209" s="6"/>
      <c r="G209" s="65">
        <f>[1]Database!K227</f>
        <v>4.498399954230675</v>
      </c>
      <c r="H209">
        <v>2014</v>
      </c>
    </row>
    <row r="210" spans="1:8" ht="19.5" thickBot="1" x14ac:dyDescent="0.3">
      <c r="A210" s="76" t="s">
        <v>219</v>
      </c>
      <c r="B210" s="41" t="s">
        <v>73</v>
      </c>
      <c r="C210" s="6"/>
      <c r="D210" s="6"/>
      <c r="E210" s="6"/>
      <c r="F210" s="6"/>
      <c r="G210" s="65">
        <f>[1]Database!K228</f>
        <v>3.7518455066635634</v>
      </c>
      <c r="H210">
        <v>2014</v>
      </c>
    </row>
    <row r="211" spans="1:8" ht="19.5" thickBot="1" x14ac:dyDescent="0.3">
      <c r="A211" s="76" t="s">
        <v>220</v>
      </c>
      <c r="B211" s="41" t="s">
        <v>74</v>
      </c>
      <c r="C211" s="6"/>
      <c r="D211" s="6"/>
      <c r="E211" s="6"/>
      <c r="F211" s="6"/>
      <c r="G211" s="65">
        <f>[1]Database!K229</f>
        <v>2.6818940534443385</v>
      </c>
      <c r="H211">
        <v>2014</v>
      </c>
    </row>
    <row r="212" spans="1:8" ht="19.5" thickBot="1" x14ac:dyDescent="0.3">
      <c r="A212" s="76" t="s">
        <v>221</v>
      </c>
      <c r="B212" s="41" t="s">
        <v>75</v>
      </c>
      <c r="C212" s="6"/>
      <c r="D212" s="6"/>
      <c r="E212" s="6"/>
      <c r="F212" s="6"/>
      <c r="G212" s="65">
        <f>[1]Database!K230</f>
        <v>3.4861425785846443</v>
      </c>
      <c r="H212">
        <v>2014</v>
      </c>
    </row>
    <row r="213" spans="1:8" ht="19.5" thickBot="1" x14ac:dyDescent="0.3">
      <c r="A213" s="76" t="s">
        <v>222</v>
      </c>
      <c r="B213" s="41" t="s">
        <v>76</v>
      </c>
      <c r="C213" s="6"/>
      <c r="D213" s="6"/>
      <c r="E213" s="6"/>
      <c r="F213" s="6"/>
      <c r="G213" s="65">
        <f>[1]Database!K231</f>
        <v>3.857917422864177</v>
      </c>
      <c r="H213">
        <v>2014</v>
      </c>
    </row>
    <row r="214" spans="1:8" ht="19.5" thickBot="1" x14ac:dyDescent="0.3">
      <c r="A214" s="76" t="s">
        <v>223</v>
      </c>
      <c r="B214" s="41" t="s">
        <v>77</v>
      </c>
      <c r="C214" s="6"/>
      <c r="D214" s="6"/>
      <c r="E214" s="6"/>
      <c r="F214" s="6"/>
      <c r="G214" s="65">
        <f>[1]Database!K232</f>
        <v>3.029326431172549</v>
      </c>
      <c r="H214">
        <v>2014</v>
      </c>
    </row>
    <row r="215" spans="1:8" ht="19.5" thickBot="1" x14ac:dyDescent="0.3">
      <c r="A215" s="77" t="s">
        <v>224</v>
      </c>
      <c r="B215" s="42" t="s">
        <v>78</v>
      </c>
      <c r="C215" s="6"/>
      <c r="D215" s="6"/>
      <c r="E215" s="6"/>
      <c r="F215" s="6"/>
      <c r="G215" s="65">
        <f>[1]Database!K233</f>
        <v>3.4436219270183628</v>
      </c>
      <c r="H215">
        <v>2014</v>
      </c>
    </row>
    <row r="216" spans="1:8" ht="19.5" thickBot="1" x14ac:dyDescent="0.3">
      <c r="A216" s="83" t="s">
        <v>225</v>
      </c>
      <c r="B216" s="43" t="s">
        <v>79</v>
      </c>
      <c r="C216" s="9"/>
      <c r="D216" s="9"/>
      <c r="E216" s="9"/>
      <c r="F216" s="10"/>
      <c r="G216" s="66">
        <f>[1]Database!K234</f>
        <v>4.166853221253306</v>
      </c>
      <c r="H216">
        <v>2014</v>
      </c>
    </row>
    <row r="217" spans="1:8" ht="19.5" thickBot="1" x14ac:dyDescent="0.3">
      <c r="A217" s="87" t="s">
        <v>226</v>
      </c>
      <c r="B217" s="30" t="s">
        <v>80</v>
      </c>
      <c r="C217" s="12"/>
      <c r="D217" s="12"/>
      <c r="E217" s="12"/>
      <c r="F217" s="12"/>
      <c r="G217" s="67">
        <f>[1]Database!K235</f>
        <v>4.3952443000195291</v>
      </c>
      <c r="H217">
        <v>2014</v>
      </c>
    </row>
    <row r="218" spans="1:8" ht="19.5" thickBot="1" x14ac:dyDescent="0.3">
      <c r="A218" s="88" t="s">
        <v>227</v>
      </c>
      <c r="B218" s="31" t="s">
        <v>81</v>
      </c>
      <c r="C218" s="14"/>
      <c r="D218" s="14"/>
      <c r="E218" s="14"/>
      <c r="F218" s="14"/>
      <c r="G218" s="67">
        <f>[1]Database!K236</f>
        <v>3.7082359222562289</v>
      </c>
      <c r="H218">
        <v>2014</v>
      </c>
    </row>
    <row r="219" spans="1:8" ht="19.5" thickBot="1" x14ac:dyDescent="0.3">
      <c r="A219" s="88" t="s">
        <v>228</v>
      </c>
      <c r="B219" s="31" t="s">
        <v>82</v>
      </c>
      <c r="C219" s="14"/>
      <c r="D219" s="14"/>
      <c r="E219" s="14"/>
      <c r="F219" s="14"/>
      <c r="G219" s="67">
        <f>[1]Database!K237</f>
        <v>3.8814820455614361</v>
      </c>
      <c r="H219">
        <v>2014</v>
      </c>
    </row>
    <row r="220" spans="1:8" ht="19.5" thickBot="1" x14ac:dyDescent="0.3">
      <c r="A220" s="88" t="s">
        <v>229</v>
      </c>
      <c r="B220" s="31" t="s">
        <v>83</v>
      </c>
      <c r="C220" s="14"/>
      <c r="D220" s="14"/>
      <c r="E220" s="14"/>
      <c r="F220" s="14"/>
      <c r="G220" s="67">
        <f>[1]Database!K238</f>
        <v>3.5547309540112111</v>
      </c>
      <c r="H220">
        <v>2014</v>
      </c>
    </row>
    <row r="221" spans="1:8" ht="19.5" thickBot="1" x14ac:dyDescent="0.3">
      <c r="A221" s="88" t="s">
        <v>230</v>
      </c>
      <c r="B221" s="31" t="s">
        <v>84</v>
      </c>
      <c r="C221" s="14"/>
      <c r="D221" s="14"/>
      <c r="E221" s="14"/>
      <c r="F221" s="14"/>
      <c r="G221" s="67">
        <f>[1]Database!K241</f>
        <v>3.3387277105343154</v>
      </c>
      <c r="H221">
        <v>2014</v>
      </c>
    </row>
    <row r="222" spans="1:8" ht="19.5" thickBot="1" x14ac:dyDescent="0.3">
      <c r="A222" s="88" t="s">
        <v>231</v>
      </c>
      <c r="B222" s="13" t="s">
        <v>85</v>
      </c>
      <c r="C222" s="14"/>
      <c r="D222" s="14"/>
      <c r="E222" s="14"/>
      <c r="F222" s="14"/>
      <c r="G222" s="67">
        <f>[1]Database!K243</f>
        <v>4.2858297357754038</v>
      </c>
      <c r="H222">
        <v>2014</v>
      </c>
    </row>
    <row r="223" spans="1:8" ht="19.5" thickBot="1" x14ac:dyDescent="0.3">
      <c r="A223" s="88" t="s">
        <v>232</v>
      </c>
      <c r="B223" s="31" t="s">
        <v>86</v>
      </c>
      <c r="C223" s="14"/>
      <c r="D223" s="14"/>
      <c r="E223" s="14"/>
      <c r="F223" s="14"/>
      <c r="G223" s="67">
        <f>[1]Database!K244</f>
        <v>3.9212469656401581</v>
      </c>
      <c r="H223">
        <v>2014</v>
      </c>
    </row>
    <row r="224" spans="1:8" ht="19.5" thickBot="1" x14ac:dyDescent="0.3">
      <c r="A224" s="88" t="s">
        <v>233</v>
      </c>
      <c r="B224" s="31" t="s">
        <v>87</v>
      </c>
      <c r="C224" s="14"/>
      <c r="D224" s="14"/>
      <c r="E224" s="14"/>
      <c r="F224" s="14"/>
      <c r="G224" s="67">
        <f>[1]Database!K245</f>
        <v>2.1942413233640843</v>
      </c>
      <c r="H224">
        <v>2014</v>
      </c>
    </row>
    <row r="225" spans="1:8" ht="36.75" thickBot="1" x14ac:dyDescent="0.3">
      <c r="A225" s="88" t="s">
        <v>234</v>
      </c>
      <c r="B225" s="31" t="s">
        <v>88</v>
      </c>
      <c r="C225" s="14"/>
      <c r="D225" s="14"/>
      <c r="E225" s="14"/>
      <c r="F225" s="14"/>
      <c r="G225" s="67">
        <f>[1]Database!K246</f>
        <v>2.9934416625528466</v>
      </c>
      <c r="H225">
        <v>2014</v>
      </c>
    </row>
    <row r="226" spans="1:8" ht="19.5" thickBot="1" x14ac:dyDescent="0.3">
      <c r="A226" s="88" t="s">
        <v>235</v>
      </c>
      <c r="B226" s="31" t="s">
        <v>89</v>
      </c>
      <c r="C226" s="14"/>
      <c r="D226" s="14"/>
      <c r="E226" s="14"/>
      <c r="F226" s="14"/>
      <c r="G226" s="67">
        <f>[1]Database!K247</f>
        <v>3.3180302242052182</v>
      </c>
      <c r="H226">
        <v>2014</v>
      </c>
    </row>
    <row r="227" spans="1:8" ht="19.5" thickBot="1" x14ac:dyDescent="0.3">
      <c r="A227" s="88" t="s">
        <v>236</v>
      </c>
      <c r="B227" s="13" t="s">
        <v>90</v>
      </c>
      <c r="C227" s="14"/>
      <c r="D227" s="14"/>
      <c r="E227" s="14"/>
      <c r="F227" s="14"/>
      <c r="G227" s="67">
        <f>[1]Database!K250</f>
        <v>2.4929788035900273</v>
      </c>
      <c r="H227">
        <v>2014</v>
      </c>
    </row>
    <row r="228" spans="1:8" ht="19.5" thickBot="1" x14ac:dyDescent="0.3">
      <c r="A228" s="88" t="s">
        <v>237</v>
      </c>
      <c r="B228" s="31" t="s">
        <v>91</v>
      </c>
      <c r="C228" s="14"/>
      <c r="D228" s="14"/>
      <c r="E228" s="14"/>
      <c r="F228" s="14"/>
      <c r="G228" s="67">
        <f>[1]Database!K251</f>
        <v>4.0537237670212587</v>
      </c>
      <c r="H228">
        <v>2014</v>
      </c>
    </row>
    <row r="229" spans="1:8" ht="19.5" thickBot="1" x14ac:dyDescent="0.3">
      <c r="A229" s="88" t="s">
        <v>238</v>
      </c>
      <c r="B229" s="31" t="s">
        <v>92</v>
      </c>
      <c r="C229" s="14"/>
      <c r="D229" s="14"/>
      <c r="E229" s="14"/>
      <c r="F229" s="14"/>
      <c r="G229" s="67">
        <f>[1]Database!K252</f>
        <v>3.838914589681699</v>
      </c>
      <c r="H229">
        <v>2014</v>
      </c>
    </row>
    <row r="230" spans="1:8" ht="19.5" thickBot="1" x14ac:dyDescent="0.3">
      <c r="A230" s="88" t="s">
        <v>239</v>
      </c>
      <c r="B230" s="31" t="s">
        <v>93</v>
      </c>
      <c r="C230" s="14"/>
      <c r="D230" s="14"/>
      <c r="E230" s="14"/>
      <c r="F230" s="14"/>
      <c r="G230" s="67">
        <f>[1]Database!K253</f>
        <v>3.5459731091306974</v>
      </c>
      <c r="H230">
        <v>2014</v>
      </c>
    </row>
    <row r="231" spans="1:8" ht="19.5" thickBot="1" x14ac:dyDescent="0.3">
      <c r="A231" s="89" t="s">
        <v>240</v>
      </c>
      <c r="B231" s="32" t="s">
        <v>94</v>
      </c>
      <c r="C231" s="14"/>
      <c r="D231" s="14"/>
      <c r="E231" s="14"/>
      <c r="F231" s="14"/>
      <c r="G231" s="67">
        <f>[1]Database!K254</f>
        <v>3.6924438494061982</v>
      </c>
      <c r="H231">
        <v>2014</v>
      </c>
    </row>
    <row r="232" spans="1:8" ht="19.5" thickBot="1" x14ac:dyDescent="0.3">
      <c r="A232" s="83" t="s">
        <v>241</v>
      </c>
      <c r="B232" s="18" t="s">
        <v>95</v>
      </c>
      <c r="C232" s="33"/>
      <c r="D232" s="33"/>
      <c r="E232" s="33"/>
      <c r="F232" s="34"/>
      <c r="G232" s="66">
        <f>[1]Database!K255</f>
        <v>3.9332971278162381</v>
      </c>
      <c r="H232">
        <v>2014</v>
      </c>
    </row>
    <row r="233" spans="1:8" ht="19.5" thickBot="1" x14ac:dyDescent="0.3">
      <c r="A233" s="92" t="s">
        <v>242</v>
      </c>
      <c r="B233" s="44" t="s">
        <v>96</v>
      </c>
      <c r="C233" s="45"/>
      <c r="D233" s="45"/>
      <c r="E233" s="45"/>
      <c r="F233" s="45"/>
      <c r="G233" s="65">
        <f>[1]Database!K256</f>
        <v>3.5131851214552379</v>
      </c>
      <c r="H233">
        <v>2014</v>
      </c>
    </row>
    <row r="234" spans="1:8" ht="19.5" thickBot="1" x14ac:dyDescent="0.3">
      <c r="A234" s="76" t="s">
        <v>243</v>
      </c>
      <c r="B234" s="4" t="s">
        <v>97</v>
      </c>
      <c r="C234" s="6"/>
      <c r="D234" s="6"/>
      <c r="E234" s="6"/>
      <c r="F234" s="6"/>
      <c r="G234" s="65">
        <f>[1]Database!K257</f>
        <v>3.2387983203748654</v>
      </c>
      <c r="H234">
        <v>2014</v>
      </c>
    </row>
    <row r="235" spans="1:8" ht="19.5" thickBot="1" x14ac:dyDescent="0.3">
      <c r="A235" s="76" t="s">
        <v>244</v>
      </c>
      <c r="B235" s="4" t="s">
        <v>98</v>
      </c>
      <c r="C235" s="6"/>
      <c r="D235" s="6"/>
      <c r="E235" s="6"/>
      <c r="F235" s="6"/>
      <c r="G235" s="65">
        <f>[1]Database!K258</f>
        <v>3.76046253818342</v>
      </c>
      <c r="H235">
        <v>2014</v>
      </c>
    </row>
    <row r="236" spans="1:8" ht="19.5" thickBot="1" x14ac:dyDescent="0.3">
      <c r="A236" s="76" t="s">
        <v>245</v>
      </c>
      <c r="B236" s="4" t="s">
        <v>99</v>
      </c>
      <c r="C236" s="6"/>
      <c r="D236" s="6"/>
      <c r="E236" s="6"/>
      <c r="F236" s="6"/>
      <c r="G236" s="65">
        <f>[1]Database!K259</f>
        <v>3.525028134433704</v>
      </c>
      <c r="H236">
        <v>2014</v>
      </c>
    </row>
    <row r="237" spans="1:8" ht="19.5" thickBot="1" x14ac:dyDescent="0.3">
      <c r="A237" s="85" t="s">
        <v>246</v>
      </c>
      <c r="B237" s="15" t="s">
        <v>100</v>
      </c>
      <c r="C237" s="6"/>
      <c r="D237" s="6"/>
      <c r="E237" s="6"/>
      <c r="F237" s="6"/>
      <c r="G237" s="68">
        <f>[1]Database!K260</f>
        <v>23.111111111111111</v>
      </c>
      <c r="H237">
        <v>2014</v>
      </c>
    </row>
    <row r="238" spans="1:8" ht="19.5" thickBot="1" x14ac:dyDescent="0.3">
      <c r="A238" s="76" t="s">
        <v>247</v>
      </c>
      <c r="B238" s="4" t="s">
        <v>101</v>
      </c>
      <c r="C238" s="6"/>
      <c r="D238" s="6"/>
      <c r="E238" s="6"/>
      <c r="F238" s="6"/>
      <c r="G238" s="65">
        <f>[1]Database!K261</f>
        <v>3.775748791143414</v>
      </c>
      <c r="H238">
        <v>2014</v>
      </c>
    </row>
    <row r="239" spans="1:8" ht="19.5" thickBot="1" x14ac:dyDescent="0.3">
      <c r="A239" s="76" t="s">
        <v>248</v>
      </c>
      <c r="B239" s="4" t="s">
        <v>102</v>
      </c>
      <c r="C239" s="6"/>
      <c r="D239" s="6"/>
      <c r="E239" s="6"/>
      <c r="F239" s="6"/>
      <c r="G239" s="65">
        <f>[1]Database!K262</f>
        <v>3.0953048528504032</v>
      </c>
      <c r="H239">
        <v>2014</v>
      </c>
    </row>
    <row r="240" spans="1:8" ht="19.5" thickBot="1" x14ac:dyDescent="0.3">
      <c r="A240" s="76" t="s">
        <v>249</v>
      </c>
      <c r="B240" s="4" t="s">
        <v>103</v>
      </c>
      <c r="C240" s="6"/>
      <c r="D240" s="6"/>
      <c r="E240" s="6"/>
      <c r="F240" s="6"/>
      <c r="G240" s="65">
        <f>[1]Database!K263</f>
        <v>3.145200723095809</v>
      </c>
      <c r="H240">
        <v>2014</v>
      </c>
    </row>
    <row r="241" spans="1:8" ht="19.5" thickBot="1" x14ac:dyDescent="0.3">
      <c r="A241" s="76" t="s">
        <v>250</v>
      </c>
      <c r="B241" s="4" t="s">
        <v>104</v>
      </c>
      <c r="C241" s="6"/>
      <c r="D241" s="6"/>
      <c r="E241" s="6"/>
      <c r="F241" s="6"/>
      <c r="G241" s="65">
        <f>[1]Database!K264</f>
        <v>2.5144582380448171</v>
      </c>
      <c r="H241">
        <v>2014</v>
      </c>
    </row>
    <row r="242" spans="1:8" ht="19.5" thickBot="1" x14ac:dyDescent="0.3">
      <c r="A242" s="76" t="s">
        <v>251</v>
      </c>
      <c r="B242" s="4" t="s">
        <v>105</v>
      </c>
      <c r="C242" s="6"/>
      <c r="D242" s="6"/>
      <c r="E242" s="6"/>
      <c r="F242" s="6"/>
      <c r="G242" s="65">
        <f>[1]Database!K265</f>
        <v>1.8221922656379221</v>
      </c>
      <c r="H242">
        <v>2014</v>
      </c>
    </row>
    <row r="243" spans="1:8" ht="19.5" thickBot="1" x14ac:dyDescent="0.3">
      <c r="A243" s="76" t="s">
        <v>252</v>
      </c>
      <c r="B243" s="4" t="s">
        <v>106</v>
      </c>
      <c r="C243" s="6"/>
      <c r="D243" s="6"/>
      <c r="E243" s="6"/>
      <c r="F243" s="6"/>
      <c r="G243" s="65">
        <f>[1]Database!K266</f>
        <v>0.22864651731165797</v>
      </c>
      <c r="H243">
        <v>2014</v>
      </c>
    </row>
    <row r="244" spans="1:8" ht="19.5" thickBot="1" x14ac:dyDescent="0.3">
      <c r="A244" s="77" t="s">
        <v>253</v>
      </c>
      <c r="B244" s="7" t="s">
        <v>107</v>
      </c>
      <c r="C244" s="6"/>
      <c r="D244" s="6"/>
      <c r="E244" s="6"/>
      <c r="F244" s="6"/>
      <c r="G244" s="65">
        <f>[1]Database!K267</f>
        <v>2.2389229903541934</v>
      </c>
      <c r="H244">
        <v>2014</v>
      </c>
    </row>
    <row r="245" spans="1:8" ht="19.5" thickBot="1" x14ac:dyDescent="0.3">
      <c r="A245" s="83" t="s">
        <v>254</v>
      </c>
      <c r="B245" s="18" t="s">
        <v>108</v>
      </c>
      <c r="C245" s="9"/>
      <c r="D245" s="9"/>
      <c r="E245" s="9"/>
      <c r="F245" s="10"/>
      <c r="G245" s="66">
        <f>[1]Database!K268</f>
        <v>3.0073358907488039</v>
      </c>
      <c r="H245">
        <v>2014</v>
      </c>
    </row>
    <row r="246" spans="1:8" ht="19.5" thickBot="1" x14ac:dyDescent="0.3">
      <c r="A246" s="87" t="s">
        <v>255</v>
      </c>
      <c r="B246" s="11" t="s">
        <v>109</v>
      </c>
      <c r="C246" s="12"/>
      <c r="D246" s="12"/>
      <c r="E246" s="12"/>
      <c r="F246" s="12"/>
      <c r="G246" s="67">
        <f>[1]Database!K269</f>
        <v>3.140412333797105</v>
      </c>
      <c r="H246">
        <v>2014</v>
      </c>
    </row>
    <row r="247" spans="1:8" ht="19.5" thickBot="1" x14ac:dyDescent="0.3">
      <c r="A247" s="88" t="s">
        <v>256</v>
      </c>
      <c r="B247" s="13" t="s">
        <v>110</v>
      </c>
      <c r="C247" s="14"/>
      <c r="D247" s="14"/>
      <c r="E247" s="14"/>
      <c r="F247" s="14"/>
      <c r="G247" s="67">
        <f>[1]Database!K270</f>
        <v>2.9295994750162087</v>
      </c>
      <c r="H247">
        <v>2014</v>
      </c>
    </row>
    <row r="248" spans="1:8" ht="19.5" thickBot="1" x14ac:dyDescent="0.3">
      <c r="A248" s="88" t="s">
        <v>257</v>
      </c>
      <c r="B248" s="13" t="s">
        <v>111</v>
      </c>
      <c r="C248" s="14"/>
      <c r="D248" s="14"/>
      <c r="E248" s="14"/>
      <c r="F248" s="14"/>
      <c r="G248" s="67">
        <f>[1]Database!K271</f>
        <v>2.9774871825781237</v>
      </c>
      <c r="H248">
        <v>2014</v>
      </c>
    </row>
    <row r="249" spans="1:8" ht="19.5" thickBot="1" x14ac:dyDescent="0.3">
      <c r="A249" s="88" t="s">
        <v>258</v>
      </c>
      <c r="B249" s="13" t="s">
        <v>112</v>
      </c>
      <c r="C249" s="14"/>
      <c r="D249" s="14"/>
      <c r="E249" s="14"/>
      <c r="F249" s="14"/>
      <c r="G249" s="67">
        <f>[1]Database!K272</f>
        <v>1.5816581170894972</v>
      </c>
      <c r="H249">
        <v>2014</v>
      </c>
    </row>
    <row r="250" spans="1:8" ht="19.5" thickBot="1" x14ac:dyDescent="0.3">
      <c r="A250" s="88" t="s">
        <v>259</v>
      </c>
      <c r="B250" s="13" t="s">
        <v>113</v>
      </c>
      <c r="C250" s="14"/>
      <c r="D250" s="14"/>
      <c r="E250" s="14"/>
      <c r="F250" s="14"/>
      <c r="G250" s="67">
        <f>[1]Database!K273</f>
        <v>1.8889161902872216</v>
      </c>
      <c r="H250">
        <v>2014</v>
      </c>
    </row>
    <row r="251" spans="1:8" ht="19.5" thickBot="1" x14ac:dyDescent="0.3">
      <c r="A251" s="88" t="s">
        <v>260</v>
      </c>
      <c r="B251" s="13" t="s">
        <v>114</v>
      </c>
      <c r="C251" s="14"/>
      <c r="D251" s="14"/>
      <c r="E251" s="14"/>
      <c r="F251" s="14"/>
      <c r="G251" s="67">
        <f>[1]Database!K274</f>
        <v>2.5036146597536315</v>
      </c>
      <c r="H251">
        <v>2014</v>
      </c>
    </row>
    <row r="252" spans="1:8" ht="19.5" thickBot="1" x14ac:dyDescent="0.3">
      <c r="A252" s="88" t="s">
        <v>261</v>
      </c>
      <c r="B252" s="13" t="s">
        <v>115</v>
      </c>
      <c r="C252" s="14"/>
      <c r="D252" s="14"/>
      <c r="E252" s="14"/>
      <c r="F252" s="14"/>
      <c r="G252" s="67">
        <f>[1]Database!K275</f>
        <v>3.8003214323077636</v>
      </c>
      <c r="H252">
        <v>2014</v>
      </c>
    </row>
    <row r="253" spans="1:8" ht="19.5" thickBot="1" x14ac:dyDescent="0.3">
      <c r="A253" s="88" t="s">
        <v>262</v>
      </c>
      <c r="B253" s="13" t="s">
        <v>116</v>
      </c>
      <c r="C253" s="14"/>
      <c r="D253" s="14"/>
      <c r="E253" s="14"/>
      <c r="F253" s="14"/>
      <c r="G253" s="67">
        <f>[1]Database!K276</f>
        <v>3.5789489842740796</v>
      </c>
      <c r="H253">
        <v>2014</v>
      </c>
    </row>
    <row r="254" spans="1:8" ht="19.5" thickBot="1" x14ac:dyDescent="0.3">
      <c r="A254" s="88" t="s">
        <v>263</v>
      </c>
      <c r="B254" s="13" t="s">
        <v>117</v>
      </c>
      <c r="C254" s="14"/>
      <c r="D254" s="14"/>
      <c r="E254" s="14"/>
      <c r="F254" s="14"/>
      <c r="G254" s="67">
        <f>[1]Database!K277</f>
        <v>4</v>
      </c>
      <c r="H254">
        <v>2014</v>
      </c>
    </row>
    <row r="255" spans="1:8" ht="19.5" thickBot="1" x14ac:dyDescent="0.3">
      <c r="A255" s="89" t="s">
        <v>264</v>
      </c>
      <c r="B255" s="16" t="s">
        <v>118</v>
      </c>
      <c r="C255" s="14"/>
      <c r="D255" s="14"/>
      <c r="E255" s="14"/>
      <c r="F255" s="14"/>
      <c r="G255" s="67">
        <f>[1]Database!K278</f>
        <v>3.5930901388606142</v>
      </c>
      <c r="H255">
        <v>2014</v>
      </c>
    </row>
    <row r="256" spans="1:8" ht="19.5" thickBot="1" x14ac:dyDescent="0.3">
      <c r="A256" s="83" t="s">
        <v>265</v>
      </c>
      <c r="B256" s="27" t="s">
        <v>119</v>
      </c>
      <c r="C256" s="33"/>
      <c r="D256" s="33"/>
      <c r="E256" s="33"/>
      <c r="F256" s="34"/>
      <c r="G256" s="66">
        <f>[1]Database!K279</f>
        <v>3.0483523993071229</v>
      </c>
      <c r="H256">
        <v>2014</v>
      </c>
    </row>
    <row r="257" spans="1:8" ht="19.5" thickBot="1" x14ac:dyDescent="0.3">
      <c r="A257" s="92" t="s">
        <v>266</v>
      </c>
      <c r="B257" s="46" t="s">
        <v>120</v>
      </c>
      <c r="C257" s="45"/>
      <c r="D257" s="45"/>
      <c r="E257" s="45"/>
      <c r="F257" s="45"/>
      <c r="G257" s="65">
        <f>[1]Database!K280</f>
        <v>3.8563211983477581</v>
      </c>
      <c r="H257">
        <v>2014</v>
      </c>
    </row>
    <row r="258" spans="1:8" ht="19.5" thickBot="1" x14ac:dyDescent="0.3">
      <c r="A258" s="76" t="s">
        <v>267</v>
      </c>
      <c r="B258" s="47" t="s">
        <v>121</v>
      </c>
      <c r="C258" s="6"/>
      <c r="D258" s="6"/>
      <c r="E258" s="6"/>
      <c r="F258" s="6"/>
      <c r="G258" s="65">
        <f>[1]Database!K281</f>
        <v>3.7310116704435297</v>
      </c>
      <c r="H258">
        <v>2014</v>
      </c>
    </row>
    <row r="259" spans="1:8" ht="19.5" thickBot="1" x14ac:dyDescent="0.3">
      <c r="A259" s="76" t="s">
        <v>268</v>
      </c>
      <c r="B259" s="47" t="s">
        <v>122</v>
      </c>
      <c r="C259" s="6"/>
      <c r="D259" s="6"/>
      <c r="E259" s="6"/>
      <c r="F259" s="6"/>
      <c r="G259" s="65">
        <f>[1]Database!K282</f>
        <v>3.7629263662071084</v>
      </c>
      <c r="H259">
        <v>2014</v>
      </c>
    </row>
    <row r="260" spans="1:8" ht="19.5" thickBot="1" x14ac:dyDescent="0.3">
      <c r="A260" s="76" t="s">
        <v>269</v>
      </c>
      <c r="B260" s="47" t="s">
        <v>123</v>
      </c>
      <c r="C260" s="6"/>
      <c r="D260" s="6"/>
      <c r="E260" s="6"/>
      <c r="F260" s="6"/>
      <c r="G260" s="65">
        <f>[1]Database!K283</f>
        <v>3.7834197449994655</v>
      </c>
      <c r="H260">
        <v>2014</v>
      </c>
    </row>
    <row r="261" spans="1:8" ht="19.5" thickBot="1" x14ac:dyDescent="0.3">
      <c r="A261" s="85" t="s">
        <v>270</v>
      </c>
      <c r="B261" s="24" t="s">
        <v>124</v>
      </c>
      <c r="C261" s="6"/>
      <c r="D261" s="6"/>
      <c r="E261" s="6"/>
      <c r="F261" s="6"/>
      <c r="G261" s="68">
        <f>[1]Database!K284</f>
        <v>31.4</v>
      </c>
      <c r="H261">
        <v>2014</v>
      </c>
    </row>
    <row r="262" spans="1:8" ht="36.75" thickBot="1" x14ac:dyDescent="0.3">
      <c r="A262" s="85" t="s">
        <v>271</v>
      </c>
      <c r="B262" s="24" t="s">
        <v>125</v>
      </c>
      <c r="C262" s="6"/>
      <c r="D262" s="6"/>
      <c r="E262" s="6"/>
      <c r="F262" s="6"/>
      <c r="G262" s="68">
        <f>[1]Database!K285</f>
        <v>5.6182841960083003</v>
      </c>
      <c r="H262">
        <v>2014</v>
      </c>
    </row>
    <row r="263" spans="1:8" ht="36.75" thickBot="1" x14ac:dyDescent="0.3">
      <c r="A263" s="76" t="s">
        <v>272</v>
      </c>
      <c r="B263" s="47" t="s">
        <v>126</v>
      </c>
      <c r="C263" s="6"/>
      <c r="D263" s="6"/>
      <c r="E263" s="6"/>
      <c r="F263" s="6"/>
      <c r="G263" s="65">
        <f>[1]Database!K286</f>
        <v>4.6318816286436908</v>
      </c>
      <c r="H263">
        <v>2014</v>
      </c>
    </row>
    <row r="264" spans="1:8" ht="36.75" thickBot="1" x14ac:dyDescent="0.3">
      <c r="A264" s="85" t="s">
        <v>273</v>
      </c>
      <c r="B264" s="24" t="s">
        <v>127</v>
      </c>
      <c r="C264" s="6"/>
      <c r="D264" s="6"/>
      <c r="E264" s="6"/>
      <c r="F264" s="6"/>
      <c r="G264" s="68">
        <f>[1]Database!K287</f>
        <v>1.1611541431702199</v>
      </c>
      <c r="H264">
        <v>2014</v>
      </c>
    </row>
    <row r="265" spans="1:8" ht="19.5" thickBot="1" x14ac:dyDescent="0.3">
      <c r="A265" s="77" t="s">
        <v>274</v>
      </c>
      <c r="B265" s="48" t="s">
        <v>128</v>
      </c>
      <c r="C265" s="6"/>
      <c r="D265" s="6"/>
      <c r="E265" s="6"/>
      <c r="F265" s="6"/>
      <c r="G265" s="65">
        <f>[1]Database!K288</f>
        <v>2.1222154844750825</v>
      </c>
      <c r="H265">
        <v>2014</v>
      </c>
    </row>
    <row r="266" spans="1:8" ht="19.5" thickBot="1" x14ac:dyDescent="0.3">
      <c r="A266" s="83" t="s">
        <v>275</v>
      </c>
      <c r="B266" s="27" t="s">
        <v>129</v>
      </c>
      <c r="C266" s="9"/>
      <c r="D266" s="9"/>
      <c r="E266" s="9"/>
      <c r="F266" s="10"/>
      <c r="G266" s="66">
        <f>[1]Database!K289</f>
        <v>2.952817614737274</v>
      </c>
      <c r="H266">
        <v>2014</v>
      </c>
    </row>
    <row r="267" spans="1:8" ht="36.75" thickBot="1" x14ac:dyDescent="0.3">
      <c r="A267" s="84" t="s">
        <v>276</v>
      </c>
      <c r="B267" s="49" t="s">
        <v>130</v>
      </c>
      <c r="C267" s="12"/>
      <c r="D267" s="12"/>
      <c r="E267" s="12"/>
      <c r="F267" s="12"/>
      <c r="G267" s="68">
        <f>[1]Database!K290</f>
        <v>945.51800000000003</v>
      </c>
      <c r="H267">
        <v>2014</v>
      </c>
    </row>
    <row r="268" spans="1:8" ht="19.5" thickBot="1" x14ac:dyDescent="0.3">
      <c r="A268" s="85" t="s">
        <v>277</v>
      </c>
      <c r="B268" s="15" t="s">
        <v>131</v>
      </c>
      <c r="C268" s="14"/>
      <c r="D268" s="14"/>
      <c r="E268" s="14"/>
      <c r="F268" s="14"/>
      <c r="G268" s="68">
        <f>[1]Database!K291</f>
        <v>27.764860835364168</v>
      </c>
      <c r="H268">
        <v>2014</v>
      </c>
    </row>
    <row r="269" spans="1:8" ht="19.5" thickBot="1" x14ac:dyDescent="0.3">
      <c r="A269" s="88" t="s">
        <v>278</v>
      </c>
      <c r="B269" s="13" t="s">
        <v>132</v>
      </c>
      <c r="C269" s="14"/>
      <c r="D269" s="14"/>
      <c r="E269" s="14"/>
      <c r="F269" s="14"/>
      <c r="G269" s="67">
        <f>[1]Database!K292</f>
        <v>4.9547237068168872</v>
      </c>
      <c r="H269">
        <v>2014</v>
      </c>
    </row>
    <row r="270" spans="1:8" ht="19.5" thickBot="1" x14ac:dyDescent="0.3">
      <c r="A270" s="88" t="s">
        <v>279</v>
      </c>
      <c r="B270" s="13" t="s">
        <v>133</v>
      </c>
      <c r="C270" s="14"/>
      <c r="D270" s="14"/>
      <c r="E270" s="14"/>
      <c r="F270" s="14"/>
      <c r="G270" s="67">
        <f>[1]Database!K293</f>
        <v>4.9547237068168872</v>
      </c>
      <c r="H270">
        <v>2014</v>
      </c>
    </row>
    <row r="271" spans="1:8" ht="19.5" thickBot="1" x14ac:dyDescent="0.3">
      <c r="A271" s="88" t="s">
        <v>280</v>
      </c>
      <c r="B271" s="13" t="s">
        <v>134</v>
      </c>
      <c r="C271" s="14"/>
      <c r="D271" s="14"/>
      <c r="E271" s="14"/>
      <c r="F271" s="14"/>
      <c r="G271" s="67">
        <f>[1]Database!K294</f>
        <v>5.5121879650794146</v>
      </c>
      <c r="H271">
        <v>2014</v>
      </c>
    </row>
    <row r="272" spans="1:8" ht="19.5" thickBot="1" x14ac:dyDescent="0.3">
      <c r="A272" s="89" t="s">
        <v>281</v>
      </c>
      <c r="B272" s="16" t="s">
        <v>135</v>
      </c>
      <c r="C272" s="14"/>
      <c r="D272" s="14"/>
      <c r="E272" s="14"/>
      <c r="F272" s="14"/>
      <c r="G272" s="67">
        <f>[1]Database!K295</f>
        <v>5.5121879650794146</v>
      </c>
      <c r="H272">
        <v>2014</v>
      </c>
    </row>
    <row r="273" spans="1:8" ht="19.5" thickBot="1" x14ac:dyDescent="0.3">
      <c r="A273" s="83" t="s">
        <v>282</v>
      </c>
      <c r="B273" s="18" t="s">
        <v>136</v>
      </c>
      <c r="C273" s="33"/>
      <c r="D273" s="33"/>
      <c r="E273" s="33"/>
      <c r="F273" s="34"/>
      <c r="G273" s="66">
        <f>[1]Database!K296</f>
        <v>5.0940897713825191</v>
      </c>
      <c r="H273">
        <v>2014</v>
      </c>
    </row>
    <row r="274" spans="1:8" ht="19.5" thickBot="1" x14ac:dyDescent="0.3">
      <c r="A274" s="93" t="s">
        <v>283</v>
      </c>
      <c r="B274" s="50" t="s">
        <v>137</v>
      </c>
      <c r="C274" s="51"/>
      <c r="D274" s="51"/>
      <c r="E274" s="51"/>
      <c r="F274" s="52"/>
      <c r="G274" s="69">
        <f>[1]Database!K297</f>
        <v>3.7004576708742101</v>
      </c>
      <c r="H274">
        <v>2014</v>
      </c>
    </row>
    <row r="275" spans="1:8" ht="19.5" thickBot="1" x14ac:dyDescent="0.3">
      <c r="A275" s="94" t="s">
        <v>284</v>
      </c>
      <c r="B275" s="53" t="s">
        <v>138</v>
      </c>
      <c r="C275" s="6"/>
      <c r="D275" s="6"/>
      <c r="E275" s="6"/>
      <c r="F275" s="6"/>
      <c r="G275" s="65">
        <f>[1]Database!K298</f>
        <v>4.4894218428086274</v>
      </c>
      <c r="H275">
        <v>2014</v>
      </c>
    </row>
    <row r="276" spans="1:8" ht="19.5" thickBot="1" x14ac:dyDescent="0.3">
      <c r="A276" s="76" t="s">
        <v>285</v>
      </c>
      <c r="B276" s="47" t="s">
        <v>139</v>
      </c>
      <c r="C276" s="6"/>
      <c r="D276" s="6"/>
      <c r="E276" s="6"/>
      <c r="F276" s="6"/>
      <c r="G276" s="65">
        <f>[1]Database!K299</f>
        <v>3.4099443466350512</v>
      </c>
      <c r="H276">
        <v>2014</v>
      </c>
    </row>
    <row r="277" spans="1:8" ht="19.5" thickBot="1" x14ac:dyDescent="0.3">
      <c r="A277" s="76" t="s">
        <v>286</v>
      </c>
      <c r="B277" s="47" t="s">
        <v>140</v>
      </c>
      <c r="C277" s="6"/>
      <c r="D277" s="6"/>
      <c r="E277" s="6"/>
      <c r="F277" s="6"/>
      <c r="G277" s="65">
        <f>[1]Database!K300</f>
        <v>3.4220833203316099</v>
      </c>
      <c r="H277">
        <v>2014</v>
      </c>
    </row>
    <row r="278" spans="1:8" ht="19.5" thickBot="1" x14ac:dyDescent="0.3">
      <c r="A278" s="76" t="s">
        <v>287</v>
      </c>
      <c r="B278" s="47" t="s">
        <v>141</v>
      </c>
      <c r="C278" s="6"/>
      <c r="D278" s="6"/>
      <c r="E278" s="6"/>
      <c r="F278" s="6"/>
      <c r="G278" s="65">
        <f>[1]Database!K301</f>
        <v>3.0050031538906614</v>
      </c>
      <c r="H278">
        <v>2014</v>
      </c>
    </row>
    <row r="279" spans="1:8" ht="19.5" thickBot="1" x14ac:dyDescent="0.3">
      <c r="A279" s="76" t="s">
        <v>288</v>
      </c>
      <c r="B279" s="47" t="s">
        <v>142</v>
      </c>
      <c r="C279" s="6"/>
      <c r="D279" s="6"/>
      <c r="E279" s="6"/>
      <c r="F279" s="6"/>
      <c r="G279" s="65">
        <f>[1]Database!K302</f>
        <v>3.5732879206205652</v>
      </c>
      <c r="H279">
        <v>2014</v>
      </c>
    </row>
    <row r="280" spans="1:8" ht="19.5" thickBot="1" x14ac:dyDescent="0.3">
      <c r="A280" s="76" t="s">
        <v>289</v>
      </c>
      <c r="B280" s="47" t="s">
        <v>143</v>
      </c>
      <c r="C280" s="6"/>
      <c r="D280" s="6"/>
      <c r="E280" s="6"/>
      <c r="F280" s="6"/>
      <c r="G280" s="65">
        <f>[1]Database!K303</f>
        <v>2.9466374066472483</v>
      </c>
      <c r="H280">
        <v>2014</v>
      </c>
    </row>
    <row r="281" spans="1:8" ht="19.5" thickBot="1" x14ac:dyDescent="0.3">
      <c r="A281" s="76" t="s">
        <v>290</v>
      </c>
      <c r="B281" s="47" t="s">
        <v>144</v>
      </c>
      <c r="C281" s="6"/>
      <c r="D281" s="6"/>
      <c r="E281" s="6"/>
      <c r="F281" s="6"/>
      <c r="G281" s="65">
        <f>[1]Database!K304</f>
        <v>4.3537658682693312</v>
      </c>
      <c r="H281">
        <v>2014</v>
      </c>
    </row>
    <row r="282" spans="1:8" ht="19.5" thickBot="1" x14ac:dyDescent="0.3">
      <c r="A282" s="76" t="s">
        <v>291</v>
      </c>
      <c r="B282" s="47" t="s">
        <v>145</v>
      </c>
      <c r="C282" s="6"/>
      <c r="D282" s="6"/>
      <c r="E282" s="6"/>
      <c r="F282" s="6"/>
      <c r="G282" s="65">
        <f>[1]Database!K305</f>
        <v>3.4776149721113772</v>
      </c>
      <c r="H282">
        <v>2014</v>
      </c>
    </row>
    <row r="283" spans="1:8" ht="19.5" thickBot="1" x14ac:dyDescent="0.3">
      <c r="A283" s="77" t="s">
        <v>292</v>
      </c>
      <c r="B283" s="48" t="s">
        <v>146</v>
      </c>
      <c r="C283" s="6"/>
      <c r="D283" s="6"/>
      <c r="E283" s="6"/>
      <c r="F283" s="6"/>
      <c r="G283" s="65">
        <f>[1]Database!K306</f>
        <v>3.2200836319434978</v>
      </c>
      <c r="H283">
        <v>2014</v>
      </c>
    </row>
    <row r="284" spans="1:8" ht="19.5" thickBot="1" x14ac:dyDescent="0.3">
      <c r="A284" s="83" t="s">
        <v>293</v>
      </c>
      <c r="B284" s="27" t="s">
        <v>147</v>
      </c>
      <c r="C284" s="9"/>
      <c r="D284" s="9"/>
      <c r="E284" s="9"/>
      <c r="F284" s="10"/>
      <c r="G284" s="66">
        <f>[1]Database!K307</f>
        <v>3.5232045078743028</v>
      </c>
      <c r="H284">
        <v>2014</v>
      </c>
    </row>
    <row r="285" spans="1:8" ht="19.5" thickBot="1" x14ac:dyDescent="0.3">
      <c r="A285" s="87" t="s">
        <v>294</v>
      </c>
      <c r="B285" s="30" t="s">
        <v>148</v>
      </c>
      <c r="C285" s="12"/>
      <c r="D285" s="12"/>
      <c r="E285" s="12"/>
      <c r="F285" s="12"/>
      <c r="G285" s="67">
        <f>[1]Database!K308</f>
        <v>3.4861582896648198</v>
      </c>
      <c r="H285">
        <v>2014</v>
      </c>
    </row>
    <row r="286" spans="1:8" ht="19.5" thickBot="1" x14ac:dyDescent="0.3">
      <c r="A286" s="88" t="s">
        <v>295</v>
      </c>
      <c r="B286" s="31" t="s">
        <v>149</v>
      </c>
      <c r="C286" s="14"/>
      <c r="D286" s="14"/>
      <c r="E286" s="14"/>
      <c r="F286" s="14"/>
      <c r="G286" s="67">
        <f>[1]Database!K309</f>
        <v>4.1498626627185748</v>
      </c>
      <c r="H286">
        <v>2014</v>
      </c>
    </row>
    <row r="287" spans="1:8" ht="19.5" thickBot="1" x14ac:dyDescent="0.3">
      <c r="A287" s="88" t="s">
        <v>296</v>
      </c>
      <c r="B287" s="31" t="s">
        <v>150</v>
      </c>
      <c r="C287" s="14"/>
      <c r="D287" s="14"/>
      <c r="E287" s="14"/>
      <c r="F287" s="14"/>
      <c r="G287" s="67">
        <f>[1]Database!K310</f>
        <v>2.7163860985061197</v>
      </c>
      <c r="H287">
        <v>2014</v>
      </c>
    </row>
    <row r="288" spans="1:8" ht="19.5" thickBot="1" x14ac:dyDescent="0.3">
      <c r="A288" s="88" t="s">
        <v>297</v>
      </c>
      <c r="B288" s="31" t="s">
        <v>151</v>
      </c>
      <c r="C288" s="14"/>
      <c r="D288" s="14"/>
      <c r="E288" s="14"/>
      <c r="F288" s="14"/>
      <c r="G288" s="67">
        <f>[1]Database!K311</f>
        <v>3.1807043493293676</v>
      </c>
      <c r="H288">
        <v>2014</v>
      </c>
    </row>
    <row r="289" spans="1:8" ht="38.25" thickBot="1" x14ac:dyDescent="0.3">
      <c r="A289" s="88" t="s">
        <v>298</v>
      </c>
      <c r="B289" s="54" t="s">
        <v>152</v>
      </c>
      <c r="C289" s="14"/>
      <c r="D289" s="14"/>
      <c r="E289" s="14"/>
      <c r="F289" s="14"/>
      <c r="G289" s="67">
        <f>[1]Database!K312</f>
        <v>3.2353384060144332</v>
      </c>
      <c r="H289">
        <v>2014</v>
      </c>
    </row>
    <row r="290" spans="1:8" ht="19.5" thickBot="1" x14ac:dyDescent="0.3">
      <c r="A290" s="88" t="s">
        <v>299</v>
      </c>
      <c r="B290" s="31" t="s">
        <v>153</v>
      </c>
      <c r="C290" s="14"/>
      <c r="D290" s="14"/>
      <c r="E290" s="14"/>
      <c r="F290" s="14"/>
      <c r="G290" s="67">
        <f>[1]Database!K313</f>
        <v>4.3525267282955626</v>
      </c>
      <c r="H290">
        <v>2014</v>
      </c>
    </row>
    <row r="291" spans="1:8" ht="19.5" thickBot="1" x14ac:dyDescent="0.3">
      <c r="A291" s="83" t="s">
        <v>300</v>
      </c>
      <c r="B291" s="27" t="s">
        <v>154</v>
      </c>
      <c r="C291" s="17"/>
      <c r="D291" s="17"/>
      <c r="E291" s="17"/>
      <c r="F291" s="55"/>
      <c r="G291" s="66">
        <f>[1]Database!K315</f>
        <v>3.1288501465539933</v>
      </c>
      <c r="H291">
        <v>2014</v>
      </c>
    </row>
    <row r="292" spans="1:8" ht="19.5" thickBot="1" x14ac:dyDescent="0.3">
      <c r="A292" s="90" t="s">
        <v>301</v>
      </c>
      <c r="B292" s="56" t="s">
        <v>155</v>
      </c>
      <c r="C292" s="57"/>
      <c r="D292" s="57"/>
      <c r="E292" s="57"/>
      <c r="F292" s="58"/>
      <c r="G292" s="69">
        <f>[1]Database!K316</f>
        <v>3.3260273272141481</v>
      </c>
      <c r="H292">
        <v>2014</v>
      </c>
    </row>
    <row r="293" spans="1:8" ht="23.25" thickBot="1" x14ac:dyDescent="0.3">
      <c r="A293" s="73" t="s">
        <v>302</v>
      </c>
      <c r="B293" s="59" t="s">
        <v>156</v>
      </c>
      <c r="C293" s="60"/>
      <c r="D293" s="60"/>
      <c r="E293" s="60"/>
      <c r="F293" s="60"/>
      <c r="G293" s="70">
        <f>[1]Database!K317</f>
        <v>4.0286622062934638</v>
      </c>
      <c r="H293">
        <v>2014</v>
      </c>
    </row>
    <row r="294" spans="1:8" ht="21" thickBot="1" x14ac:dyDescent="0.45">
      <c r="A294" s="75" t="s">
        <v>157</v>
      </c>
      <c r="B294" s="2" t="s">
        <v>6</v>
      </c>
      <c r="C294" s="3"/>
      <c r="D294" s="3"/>
      <c r="E294" s="3"/>
      <c r="F294" s="3"/>
      <c r="G294" s="65">
        <f>[1]Database!K318</f>
        <v>4.308137696600566</v>
      </c>
      <c r="H294">
        <v>2013</v>
      </c>
    </row>
    <row r="295" spans="1:8" ht="19.5" thickBot="1" x14ac:dyDescent="0.3">
      <c r="A295" s="76" t="s">
        <v>158</v>
      </c>
      <c r="B295" s="4" t="s">
        <v>7</v>
      </c>
      <c r="C295" s="5"/>
      <c r="D295" s="5"/>
      <c r="E295" s="5"/>
      <c r="F295" s="5"/>
      <c r="G295" s="65">
        <f>[1]Database!K319</f>
        <v>2.7709679793201132</v>
      </c>
      <c r="H295">
        <v>2013</v>
      </c>
    </row>
    <row r="296" spans="1:8" ht="19.5" thickBot="1" x14ac:dyDescent="0.3">
      <c r="A296" s="76" t="s">
        <v>159</v>
      </c>
      <c r="B296" s="4" t="s">
        <v>8</v>
      </c>
      <c r="C296" s="6"/>
      <c r="D296" s="6"/>
      <c r="E296" s="6"/>
      <c r="F296" s="6"/>
      <c r="G296" s="65">
        <f>[1]Database!K320</f>
        <v>3.7957477908404154</v>
      </c>
      <c r="H296">
        <v>2013</v>
      </c>
    </row>
    <row r="297" spans="1:8" ht="19.5" thickBot="1" x14ac:dyDescent="0.3">
      <c r="A297" s="76" t="s">
        <v>160</v>
      </c>
      <c r="B297" s="4" t="s">
        <v>9</v>
      </c>
      <c r="C297" s="6"/>
      <c r="D297" s="6"/>
      <c r="E297" s="6"/>
      <c r="F297" s="6"/>
      <c r="G297" s="65">
        <f>[1]Database!K321</f>
        <v>3.1589306216713879</v>
      </c>
      <c r="H297">
        <v>2013</v>
      </c>
    </row>
    <row r="298" spans="1:8" ht="19.5" thickBot="1" x14ac:dyDescent="0.3">
      <c r="A298" s="76" t="s">
        <v>161</v>
      </c>
      <c r="B298" s="4" t="s">
        <v>10</v>
      </c>
      <c r="C298" s="6"/>
      <c r="D298" s="6"/>
      <c r="E298" s="6"/>
      <c r="F298" s="6"/>
      <c r="G298" s="65">
        <f>[1]Database!K322</f>
        <v>3.3330005923512749</v>
      </c>
      <c r="H298">
        <v>2013</v>
      </c>
    </row>
    <row r="299" spans="1:8" ht="19.5" thickBot="1" x14ac:dyDescent="0.3">
      <c r="A299" s="76" t="s">
        <v>162</v>
      </c>
      <c r="B299" s="4" t="s">
        <v>11</v>
      </c>
      <c r="C299" s="6"/>
      <c r="D299" s="6"/>
      <c r="E299" s="6"/>
      <c r="F299" s="6"/>
      <c r="G299" s="65">
        <f>[1]Database!K323</f>
        <v>3.8419007774504244</v>
      </c>
      <c r="H299">
        <v>2013</v>
      </c>
    </row>
    <row r="300" spans="1:8" ht="19.5" thickBot="1" x14ac:dyDescent="0.3">
      <c r="A300" s="76" t="s">
        <v>163</v>
      </c>
      <c r="B300" s="4" t="s">
        <v>12</v>
      </c>
      <c r="C300" s="6"/>
      <c r="D300" s="6"/>
      <c r="E300" s="6"/>
      <c r="F300" s="6"/>
      <c r="G300" s="65">
        <f>[1]Database!K324</f>
        <v>3.4446106638243621</v>
      </c>
      <c r="H300">
        <v>2013</v>
      </c>
    </row>
    <row r="301" spans="1:8" ht="19.5" thickBot="1" x14ac:dyDescent="0.3">
      <c r="A301" s="76" t="s">
        <v>164</v>
      </c>
      <c r="B301" s="4" t="s">
        <v>13</v>
      </c>
      <c r="C301" s="6"/>
      <c r="D301" s="6"/>
      <c r="E301" s="6"/>
      <c r="F301" s="6"/>
      <c r="G301" s="65">
        <f>[1]Database!K325</f>
        <v>3.6705135484419262</v>
      </c>
      <c r="H301">
        <v>2013</v>
      </c>
    </row>
    <row r="302" spans="1:8" ht="38.25" thickBot="1" x14ac:dyDescent="0.3">
      <c r="A302" s="76" t="s">
        <v>165</v>
      </c>
      <c r="B302" s="4" t="s">
        <v>14</v>
      </c>
      <c r="C302" s="6"/>
      <c r="D302" s="6"/>
      <c r="E302" s="6"/>
      <c r="F302" s="6"/>
      <c r="G302" s="65">
        <f>[1]Database!K326</f>
        <v>3.3583895481586401</v>
      </c>
      <c r="H302">
        <v>2013</v>
      </c>
    </row>
    <row r="303" spans="1:8" ht="19.5" thickBot="1" x14ac:dyDescent="0.3">
      <c r="A303" s="76" t="s">
        <v>166</v>
      </c>
      <c r="B303" s="4" t="s">
        <v>15</v>
      </c>
      <c r="C303" s="6"/>
      <c r="D303" s="6"/>
      <c r="E303" s="6"/>
      <c r="F303" s="6"/>
      <c r="G303" s="65">
        <f>[1]Database!K327</f>
        <v>3.5144515483002832</v>
      </c>
      <c r="H303">
        <v>2013</v>
      </c>
    </row>
    <row r="304" spans="1:8" ht="19.5" thickBot="1" x14ac:dyDescent="0.3">
      <c r="A304" s="76" t="s">
        <v>167</v>
      </c>
      <c r="B304" s="4" t="s">
        <v>16</v>
      </c>
      <c r="C304" s="6"/>
      <c r="D304" s="6"/>
      <c r="E304" s="6"/>
      <c r="F304" s="6"/>
      <c r="G304" s="65">
        <f>[1]Database!K328</f>
        <v>3.162572961756374</v>
      </c>
      <c r="H304">
        <v>2013</v>
      </c>
    </row>
    <row r="305" spans="1:8" ht="19.5" thickBot="1" x14ac:dyDescent="0.3">
      <c r="A305" s="76" t="s">
        <v>168</v>
      </c>
      <c r="B305" s="4" t="s">
        <v>17</v>
      </c>
      <c r="C305" s="6"/>
      <c r="D305" s="6"/>
      <c r="E305" s="6"/>
      <c r="F305" s="6"/>
      <c r="G305" s="65">
        <f>[1]Database!K329</f>
        <v>2.8401811208215295</v>
      </c>
      <c r="H305">
        <v>2013</v>
      </c>
    </row>
    <row r="306" spans="1:8" ht="38.25" thickBot="1" x14ac:dyDescent="0.3">
      <c r="A306" s="76" t="s">
        <v>169</v>
      </c>
      <c r="B306" s="4" t="s">
        <v>18</v>
      </c>
      <c r="C306" s="6"/>
      <c r="D306" s="6"/>
      <c r="E306" s="6"/>
      <c r="F306" s="6"/>
      <c r="G306" s="65">
        <f>[1]Database!K330</f>
        <v>3.4211455866855527</v>
      </c>
      <c r="H306">
        <v>2013</v>
      </c>
    </row>
    <row r="307" spans="1:8" ht="38.25" thickBot="1" x14ac:dyDescent="0.3">
      <c r="A307" s="76" t="s">
        <v>170</v>
      </c>
      <c r="B307" s="4" t="s">
        <v>19</v>
      </c>
      <c r="C307" s="6"/>
      <c r="D307" s="6"/>
      <c r="E307" s="6"/>
      <c r="F307" s="6"/>
      <c r="G307" s="65">
        <f>[1]Database!K331</f>
        <v>2.7336884885269122</v>
      </c>
      <c r="H307">
        <v>2013</v>
      </c>
    </row>
    <row r="308" spans="1:8" ht="19.5" thickBot="1" x14ac:dyDescent="0.3">
      <c r="A308" s="76" t="s">
        <v>171</v>
      </c>
      <c r="B308" s="4" t="s">
        <v>20</v>
      </c>
      <c r="C308" s="6"/>
      <c r="D308" s="6"/>
      <c r="E308" s="6"/>
      <c r="F308" s="6"/>
      <c r="G308" s="65">
        <f>[1]Database!K332</f>
        <v>3.4502419705382437</v>
      </c>
      <c r="H308">
        <v>2013</v>
      </c>
    </row>
    <row r="309" spans="1:8" ht="19.5" thickBot="1" x14ac:dyDescent="0.3">
      <c r="A309" s="76" t="s">
        <v>172</v>
      </c>
      <c r="B309" s="4" t="s">
        <v>21</v>
      </c>
      <c r="C309" s="6"/>
      <c r="D309" s="6"/>
      <c r="E309" s="6"/>
      <c r="F309" s="6"/>
      <c r="G309" s="65">
        <f>[1]Database!K333</f>
        <v>3.1215660256657225</v>
      </c>
      <c r="H309">
        <v>2013</v>
      </c>
    </row>
    <row r="310" spans="1:8" ht="19.5" thickBot="1" x14ac:dyDescent="0.3">
      <c r="A310" s="76" t="s">
        <v>173</v>
      </c>
      <c r="B310" s="4" t="s">
        <v>22</v>
      </c>
      <c r="C310" s="6"/>
      <c r="D310" s="6"/>
      <c r="E310" s="6"/>
      <c r="F310" s="6"/>
      <c r="G310" s="65">
        <f>[1]Database!K334</f>
        <v>4.611870610623229</v>
      </c>
      <c r="H310">
        <v>2013</v>
      </c>
    </row>
    <row r="311" spans="1:8" ht="19.5" thickBot="1" x14ac:dyDescent="0.3">
      <c r="A311" s="76" t="s">
        <v>174</v>
      </c>
      <c r="B311" s="4" t="s">
        <v>23</v>
      </c>
      <c r="C311" s="6"/>
      <c r="D311" s="6"/>
      <c r="E311" s="6"/>
      <c r="F311" s="6"/>
      <c r="G311" s="65">
        <f>[1]Database!K335</f>
        <v>4.2265962021246457</v>
      </c>
      <c r="H311">
        <v>2013</v>
      </c>
    </row>
    <row r="312" spans="1:8" ht="19.5" thickBot="1" x14ac:dyDescent="0.3">
      <c r="A312" s="76" t="s">
        <v>175</v>
      </c>
      <c r="B312" s="4" t="s">
        <v>24</v>
      </c>
      <c r="C312" s="6"/>
      <c r="D312" s="6"/>
      <c r="E312" s="6"/>
      <c r="F312" s="6"/>
      <c r="G312" s="65">
        <f>[1]Database!K336</f>
        <v>4.4080555922096316</v>
      </c>
      <c r="H312">
        <v>2013</v>
      </c>
    </row>
    <row r="313" spans="1:8" ht="19.5" thickBot="1" x14ac:dyDescent="0.3">
      <c r="A313" s="76" t="s">
        <v>176</v>
      </c>
      <c r="B313" s="4" t="s">
        <v>25</v>
      </c>
      <c r="C313" s="6"/>
      <c r="D313" s="6"/>
      <c r="E313" s="6"/>
      <c r="F313" s="6"/>
      <c r="G313" s="65">
        <f>[1]Database!K337</f>
        <v>4.3098319934844191</v>
      </c>
      <c r="H313">
        <v>2013</v>
      </c>
    </row>
    <row r="314" spans="1:8" ht="19.5" thickBot="1" x14ac:dyDescent="0.3">
      <c r="A314" s="76" t="s">
        <v>177</v>
      </c>
      <c r="B314" s="4" t="s">
        <v>26</v>
      </c>
      <c r="C314" s="6"/>
      <c r="D314" s="6"/>
      <c r="E314" s="6"/>
      <c r="F314" s="6"/>
      <c r="G314" s="65">
        <f>[1]Database!K338</f>
        <v>4.3890885996104814</v>
      </c>
      <c r="H314">
        <v>2013</v>
      </c>
    </row>
    <row r="315" spans="1:8" ht="19.5" thickBot="1" x14ac:dyDescent="0.3">
      <c r="A315" s="76" t="s">
        <v>178</v>
      </c>
      <c r="B315" s="4" t="s">
        <v>27</v>
      </c>
      <c r="C315" s="6"/>
      <c r="D315" s="6"/>
      <c r="E315" s="6"/>
      <c r="F315" s="6"/>
      <c r="G315" s="65">
        <f>[1]Database!K339</f>
        <v>3.6530929256482532</v>
      </c>
      <c r="H315">
        <v>2013</v>
      </c>
    </row>
    <row r="316" spans="1:8" ht="19.5" thickBot="1" x14ac:dyDescent="0.3">
      <c r="A316" s="76" t="s">
        <v>179</v>
      </c>
      <c r="B316" s="4" t="s">
        <v>28</v>
      </c>
      <c r="C316" s="6"/>
      <c r="D316" s="6"/>
      <c r="E316" s="6"/>
      <c r="F316" s="6"/>
      <c r="G316" s="65">
        <f>[1]Database!K340</f>
        <v>3.7892514674220958</v>
      </c>
      <c r="H316">
        <v>2013</v>
      </c>
    </row>
    <row r="317" spans="1:8" ht="19.5" thickBot="1" x14ac:dyDescent="0.3">
      <c r="A317" s="76" t="s">
        <v>180</v>
      </c>
      <c r="B317" s="4" t="s">
        <v>29</v>
      </c>
      <c r="C317" s="6"/>
      <c r="D317" s="6"/>
      <c r="E317" s="6"/>
      <c r="F317" s="6"/>
      <c r="G317" s="65">
        <f>[1]Database!K341</f>
        <v>3.7892514674220958</v>
      </c>
      <c r="H317">
        <v>2013</v>
      </c>
    </row>
    <row r="318" spans="1:8" ht="19.5" thickBot="1" x14ac:dyDescent="0.3">
      <c r="A318" s="76" t="s">
        <v>181</v>
      </c>
      <c r="B318" s="4" t="s">
        <v>30</v>
      </c>
      <c r="C318" s="6"/>
      <c r="D318" s="6"/>
      <c r="E318" s="6"/>
      <c r="F318" s="6"/>
      <c r="G318" s="65">
        <f>[1]Database!K342</f>
        <v>4.0318434958923515</v>
      </c>
      <c r="H318">
        <v>2013</v>
      </c>
    </row>
    <row r="319" spans="1:8" ht="19.5" thickBot="1" x14ac:dyDescent="0.3">
      <c r="A319" s="76" t="s">
        <v>182</v>
      </c>
      <c r="B319" s="4" t="s">
        <v>31</v>
      </c>
      <c r="C319" s="6"/>
      <c r="D319" s="6"/>
      <c r="E319" s="6"/>
      <c r="F319" s="6"/>
      <c r="G319" s="65">
        <f>[1]Database!K343</f>
        <v>4.0370555512747872</v>
      </c>
      <c r="H319">
        <v>2013</v>
      </c>
    </row>
    <row r="320" spans="1:8" ht="19.5" thickBot="1" x14ac:dyDescent="0.3">
      <c r="A320" s="76" t="s">
        <v>183</v>
      </c>
      <c r="B320" s="4" t="s">
        <v>32</v>
      </c>
      <c r="C320" s="6"/>
      <c r="D320" s="6"/>
      <c r="E320" s="6"/>
      <c r="F320" s="6"/>
      <c r="G320" s="65">
        <f>[1]Database!K344</f>
        <v>3.718946098016997</v>
      </c>
      <c r="H320">
        <v>2013</v>
      </c>
    </row>
    <row r="321" spans="1:8" ht="19.5" thickBot="1" x14ac:dyDescent="0.3">
      <c r="A321" s="76" t="s">
        <v>184</v>
      </c>
      <c r="B321" s="4" t="s">
        <v>33</v>
      </c>
      <c r="C321" s="6"/>
      <c r="D321" s="6"/>
      <c r="E321" s="6"/>
      <c r="F321" s="6"/>
      <c r="G321" s="65">
        <f>[1]Database!K345</f>
        <v>3.7</v>
      </c>
      <c r="H321">
        <v>2013</v>
      </c>
    </row>
    <row r="322" spans="1:8" ht="19.5" thickBot="1" x14ac:dyDescent="0.3">
      <c r="A322" s="76" t="s">
        <v>185</v>
      </c>
      <c r="B322" s="4" t="s">
        <v>34</v>
      </c>
      <c r="C322" s="6"/>
      <c r="D322" s="6"/>
      <c r="E322" s="6"/>
      <c r="F322" s="6"/>
      <c r="G322" s="65">
        <f>[1]Database!K346</f>
        <v>3.7519612862960336</v>
      </c>
      <c r="H322">
        <v>2013</v>
      </c>
    </row>
    <row r="323" spans="1:8" ht="19.5" thickBot="1" x14ac:dyDescent="0.3">
      <c r="A323" s="77" t="s">
        <v>186</v>
      </c>
      <c r="B323" s="7" t="s">
        <v>35</v>
      </c>
      <c r="C323" s="6"/>
      <c r="D323" s="6"/>
      <c r="E323" s="6"/>
      <c r="F323" s="6"/>
      <c r="G323" s="65">
        <f>[1]Database!K347</f>
        <v>3.7706063768590647</v>
      </c>
      <c r="H323">
        <v>2013</v>
      </c>
    </row>
    <row r="324" spans="1:8" ht="19.5" thickBot="1" x14ac:dyDescent="0.3">
      <c r="A324" s="78" t="s">
        <v>187</v>
      </c>
      <c r="B324" s="8" t="s">
        <v>36</v>
      </c>
      <c r="C324" s="9"/>
      <c r="D324" s="9"/>
      <c r="E324" s="9"/>
      <c r="F324" s="10"/>
      <c r="G324" s="66">
        <f>[1]Database!K348</f>
        <v>3.6824712884509561</v>
      </c>
      <c r="H324">
        <v>2013</v>
      </c>
    </row>
    <row r="325" spans="1:8" ht="19.5" thickBot="1" x14ac:dyDescent="0.3">
      <c r="A325" s="79" t="s">
        <v>188</v>
      </c>
      <c r="B325" s="11" t="s">
        <v>37</v>
      </c>
      <c r="C325" s="12"/>
      <c r="D325" s="12"/>
      <c r="E325" s="12"/>
      <c r="F325" s="12"/>
      <c r="G325" s="67">
        <f>[1]Database!K349</f>
        <v>4.2086926620396596</v>
      </c>
      <c r="H325">
        <v>2013</v>
      </c>
    </row>
    <row r="326" spans="1:8" ht="19.5" thickBot="1" x14ac:dyDescent="0.3">
      <c r="A326" s="80" t="s">
        <v>189</v>
      </c>
      <c r="B326" s="13" t="s">
        <v>38</v>
      </c>
      <c r="C326" s="14"/>
      <c r="D326" s="14"/>
      <c r="E326" s="14"/>
      <c r="F326" s="14"/>
      <c r="G326" s="67">
        <f>[1]Database!K350</f>
        <v>4.1165527137393765</v>
      </c>
      <c r="H326">
        <v>2013</v>
      </c>
    </row>
    <row r="327" spans="1:8" ht="19.5" thickBot="1" x14ac:dyDescent="0.3">
      <c r="A327" s="80" t="s">
        <v>190</v>
      </c>
      <c r="B327" s="13" t="s">
        <v>39</v>
      </c>
      <c r="C327" s="14"/>
      <c r="D327" s="14"/>
      <c r="E327" s="14"/>
      <c r="F327" s="14"/>
      <c r="G327" s="67">
        <f>[1]Database!K351</f>
        <v>3.4527852209631726</v>
      </c>
      <c r="H327">
        <v>2013</v>
      </c>
    </row>
    <row r="328" spans="1:8" ht="19.5" thickBot="1" x14ac:dyDescent="0.3">
      <c r="A328" s="80" t="s">
        <v>191</v>
      </c>
      <c r="B328" s="13" t="s">
        <v>40</v>
      </c>
      <c r="C328" s="14"/>
      <c r="D328" s="14"/>
      <c r="E328" s="14"/>
      <c r="F328" s="14"/>
      <c r="G328" s="67">
        <f>[1]Database!K352</f>
        <v>4.064268816997167</v>
      </c>
      <c r="H328">
        <v>2013</v>
      </c>
    </row>
    <row r="329" spans="1:8" ht="19.5" thickBot="1" x14ac:dyDescent="0.3">
      <c r="A329" s="80" t="s">
        <v>192</v>
      </c>
      <c r="B329" s="13" t="s">
        <v>41</v>
      </c>
      <c r="C329" s="14"/>
      <c r="D329" s="14"/>
      <c r="E329" s="14"/>
      <c r="F329" s="14"/>
      <c r="G329" s="67">
        <f>[1]Database!K353</f>
        <v>3.2985969433427762</v>
      </c>
      <c r="H329">
        <v>2013</v>
      </c>
    </row>
    <row r="330" spans="1:8" ht="19.5" thickBot="1" x14ac:dyDescent="0.3">
      <c r="A330" s="81" t="s">
        <v>193</v>
      </c>
      <c r="B330" s="15" t="s">
        <v>42</v>
      </c>
      <c r="C330" s="14"/>
      <c r="D330" s="14"/>
      <c r="E330" s="14"/>
      <c r="F330" s="14"/>
      <c r="G330" s="68">
        <f>[1]Database!K354</f>
        <v>261.11437821216003</v>
      </c>
      <c r="H330">
        <v>2013</v>
      </c>
    </row>
    <row r="331" spans="1:8" ht="19.5" thickBot="1" x14ac:dyDescent="0.3">
      <c r="A331" s="80" t="s">
        <v>194</v>
      </c>
      <c r="B331" s="13" t="s">
        <v>43</v>
      </c>
      <c r="C331" s="14"/>
      <c r="D331" s="14"/>
      <c r="E331" s="14"/>
      <c r="F331" s="14"/>
      <c r="G331" s="67">
        <f>[1]Database!K355</f>
        <v>3.4719278517746961</v>
      </c>
      <c r="H331">
        <v>2013</v>
      </c>
    </row>
    <row r="332" spans="1:8" ht="19.5" thickBot="1" x14ac:dyDescent="0.3">
      <c r="A332" s="80" t="s">
        <v>195</v>
      </c>
      <c r="B332" s="13" t="s">
        <v>44</v>
      </c>
      <c r="C332" s="14"/>
      <c r="D332" s="14"/>
      <c r="E332" s="14"/>
      <c r="F332" s="14"/>
      <c r="G332" s="67">
        <f>[1]Database!K356</f>
        <v>5.3249202821529744</v>
      </c>
      <c r="H332">
        <v>2013</v>
      </c>
    </row>
    <row r="333" spans="1:8" ht="19.5" thickBot="1" x14ac:dyDescent="0.3">
      <c r="A333" s="81" t="s">
        <v>196</v>
      </c>
      <c r="B333" s="15" t="s">
        <v>45</v>
      </c>
      <c r="C333" s="14"/>
      <c r="D333" s="14"/>
      <c r="E333" s="14"/>
      <c r="F333" s="14"/>
      <c r="G333" s="68">
        <f>[1]Database!K357</f>
        <v>38.0343620449285</v>
      </c>
      <c r="H333">
        <v>2013</v>
      </c>
    </row>
    <row r="334" spans="1:8" ht="19.5" thickBot="1" x14ac:dyDescent="0.3">
      <c r="A334" s="81" t="s">
        <v>197</v>
      </c>
      <c r="B334" s="15" t="s">
        <v>46</v>
      </c>
      <c r="C334" s="14"/>
      <c r="D334" s="14"/>
      <c r="E334" s="14"/>
      <c r="F334" s="14"/>
      <c r="G334" s="68">
        <f>[1]Database!K358</f>
        <v>76.915958274130702</v>
      </c>
      <c r="H334">
        <v>2013</v>
      </c>
    </row>
    <row r="335" spans="1:8" ht="19.5" thickBot="1" x14ac:dyDescent="0.3">
      <c r="A335" s="82" t="s">
        <v>198</v>
      </c>
      <c r="B335" s="16" t="s">
        <v>47</v>
      </c>
      <c r="C335" s="17"/>
      <c r="D335" s="17"/>
      <c r="E335" s="17"/>
      <c r="F335" s="17"/>
      <c r="G335" s="67">
        <f>[1]Database!K359</f>
        <v>4.8001981961879396</v>
      </c>
      <c r="H335">
        <v>2013</v>
      </c>
    </row>
    <row r="336" spans="1:8" ht="19.5" thickBot="1" x14ac:dyDescent="0.3">
      <c r="A336" s="83" t="s">
        <v>199</v>
      </c>
      <c r="B336" s="18" t="s">
        <v>48</v>
      </c>
      <c r="C336" s="19"/>
      <c r="D336" s="20"/>
      <c r="E336" s="20"/>
      <c r="F336" s="21"/>
      <c r="G336" s="66">
        <f>[1]Database!K360</f>
        <v>4.1360630239813183</v>
      </c>
      <c r="H336">
        <v>2013</v>
      </c>
    </row>
    <row r="337" spans="1:8" ht="36.75" thickBot="1" x14ac:dyDescent="0.3">
      <c r="A337" s="92" t="s">
        <v>200</v>
      </c>
      <c r="B337" s="22" t="s">
        <v>49</v>
      </c>
      <c r="C337" s="23"/>
      <c r="D337" s="23"/>
      <c r="E337" s="23"/>
      <c r="F337" s="23"/>
      <c r="G337" s="68">
        <f>[1]Database!K361</f>
        <v>-2.2799999999999998</v>
      </c>
      <c r="H337">
        <v>2013</v>
      </c>
    </row>
    <row r="338" spans="1:8" ht="36.75" thickBot="1" x14ac:dyDescent="0.3">
      <c r="A338" s="76" t="s">
        <v>201</v>
      </c>
      <c r="B338" s="24" t="s">
        <v>50</v>
      </c>
      <c r="C338" s="25"/>
      <c r="D338" s="25"/>
      <c r="E338" s="25"/>
      <c r="F338" s="25"/>
      <c r="G338" s="68">
        <f>[1]Database!K362</f>
        <v>34.972000000000001</v>
      </c>
      <c r="H338">
        <v>2013</v>
      </c>
    </row>
    <row r="339" spans="1:8" ht="19.5" thickBot="1" x14ac:dyDescent="0.3">
      <c r="A339" s="76" t="s">
        <v>202</v>
      </c>
      <c r="B339" s="24" t="s">
        <v>51</v>
      </c>
      <c r="C339" s="25"/>
      <c r="D339" s="25"/>
      <c r="E339" s="25"/>
      <c r="F339" s="25"/>
      <c r="G339" s="68">
        <f>[1]Database!K363</f>
        <v>30.6</v>
      </c>
      <c r="H339">
        <v>2013</v>
      </c>
    </row>
    <row r="340" spans="1:8" ht="36.75" thickBot="1" x14ac:dyDescent="0.3">
      <c r="A340" s="76" t="s">
        <v>203</v>
      </c>
      <c r="B340" s="24" t="s">
        <v>52</v>
      </c>
      <c r="C340" s="25"/>
      <c r="D340" s="25"/>
      <c r="E340" s="25"/>
      <c r="F340" s="25"/>
      <c r="G340" s="68">
        <f>[1]Database!K364</f>
        <v>10.726000000000001</v>
      </c>
      <c r="H340">
        <v>2013</v>
      </c>
    </row>
    <row r="341" spans="1:8" ht="19.5" thickBot="1" x14ac:dyDescent="0.3">
      <c r="A341" s="86" t="s">
        <v>204</v>
      </c>
      <c r="B341" s="26" t="s">
        <v>53</v>
      </c>
      <c r="C341" s="25"/>
      <c r="D341" s="25"/>
      <c r="E341" s="25"/>
      <c r="F341" s="25"/>
      <c r="G341" s="68" t="s">
        <v>54</v>
      </c>
      <c r="H341">
        <v>2013</v>
      </c>
    </row>
    <row r="342" spans="1:8" ht="19.5" thickBot="1" x14ac:dyDescent="0.3">
      <c r="A342" s="83" t="s">
        <v>205</v>
      </c>
      <c r="B342" s="27" t="s">
        <v>55</v>
      </c>
      <c r="C342" s="28"/>
      <c r="D342" s="28"/>
      <c r="E342" s="28"/>
      <c r="F342" s="29"/>
      <c r="G342" s="71">
        <f>[1]Database!K366</f>
        <v>4.266550774526678</v>
      </c>
      <c r="H342">
        <v>2013</v>
      </c>
    </row>
    <row r="343" spans="1:8" ht="19.5" thickBot="1" x14ac:dyDescent="0.3">
      <c r="A343" s="87" t="s">
        <v>206</v>
      </c>
      <c r="B343" s="30" t="s">
        <v>56</v>
      </c>
      <c r="C343" s="12"/>
      <c r="D343" s="12"/>
      <c r="E343" s="12"/>
      <c r="F343" s="12"/>
      <c r="G343" s="67">
        <f>[1]Database!K367</f>
        <v>6.1633469614730876</v>
      </c>
      <c r="H343">
        <v>2013</v>
      </c>
    </row>
    <row r="344" spans="1:8" ht="19.5" thickBot="1" x14ac:dyDescent="0.3">
      <c r="A344" s="88" t="s">
        <v>207</v>
      </c>
      <c r="B344" s="31" t="s">
        <v>57</v>
      </c>
      <c r="C344" s="14"/>
      <c r="D344" s="14"/>
      <c r="E344" s="14"/>
      <c r="F344" s="14"/>
      <c r="G344" s="67">
        <f>[1]Database!K369</f>
        <v>5.7474560186968837</v>
      </c>
      <c r="H344">
        <v>2013</v>
      </c>
    </row>
    <row r="345" spans="1:8" ht="19.5" thickBot="1" x14ac:dyDescent="0.3">
      <c r="A345" s="88" t="s">
        <v>208</v>
      </c>
      <c r="B345" s="31" t="s">
        <v>58</v>
      </c>
      <c r="C345" s="14"/>
      <c r="D345" s="14"/>
      <c r="E345" s="14"/>
      <c r="F345" s="14"/>
      <c r="G345" s="67">
        <f>[1]Database!K371</f>
        <v>5.5174081628895184</v>
      </c>
      <c r="H345">
        <v>2013</v>
      </c>
    </row>
    <row r="346" spans="1:8" ht="19.5" thickBot="1" x14ac:dyDescent="0.3">
      <c r="A346" s="88" t="s">
        <v>209</v>
      </c>
      <c r="B346" s="31" t="s">
        <v>59</v>
      </c>
      <c r="C346" s="14"/>
      <c r="D346" s="14"/>
      <c r="E346" s="14"/>
      <c r="F346" s="14"/>
      <c r="G346" s="67">
        <f>[1]Database!K375</f>
        <v>6.4361267889802081</v>
      </c>
      <c r="H346">
        <v>2013</v>
      </c>
    </row>
    <row r="347" spans="1:8" ht="19.5" thickBot="1" x14ac:dyDescent="0.3">
      <c r="A347" s="88" t="s">
        <v>210</v>
      </c>
      <c r="B347" s="31" t="s">
        <v>60</v>
      </c>
      <c r="C347" s="14"/>
      <c r="D347" s="14"/>
      <c r="E347" s="14"/>
      <c r="F347" s="14"/>
      <c r="G347" s="67">
        <f>[1]Database!K376</f>
        <v>4.0244412007082158</v>
      </c>
      <c r="H347">
        <v>2013</v>
      </c>
    </row>
    <row r="348" spans="1:8" ht="19.5" thickBot="1" x14ac:dyDescent="0.3">
      <c r="A348" s="89" t="s">
        <v>211</v>
      </c>
      <c r="B348" s="32" t="s">
        <v>61</v>
      </c>
      <c r="C348" s="14"/>
      <c r="D348" s="14"/>
      <c r="E348" s="14"/>
      <c r="F348" s="14"/>
      <c r="G348" s="67">
        <f>[1]Database!K378</f>
        <v>5.4941501003541084</v>
      </c>
      <c r="H348">
        <v>2013</v>
      </c>
    </row>
    <row r="349" spans="1:8" ht="19.5" thickBot="1" x14ac:dyDescent="0.3">
      <c r="A349" s="83" t="s">
        <v>212</v>
      </c>
      <c r="B349" s="27" t="s">
        <v>62</v>
      </c>
      <c r="C349" s="33"/>
      <c r="D349" s="33"/>
      <c r="E349" s="33"/>
      <c r="F349" s="34"/>
      <c r="G349" s="66">
        <f>[1]Database!K379</f>
        <v>5.9651384446671578</v>
      </c>
      <c r="H349">
        <v>2013</v>
      </c>
    </row>
    <row r="350" spans="1:8" ht="19.5" thickBot="1" x14ac:dyDescent="0.3">
      <c r="A350" s="90" t="s">
        <v>213</v>
      </c>
      <c r="B350" s="35" t="s">
        <v>63</v>
      </c>
      <c r="C350" s="36" t="s">
        <v>64</v>
      </c>
      <c r="D350" s="36" t="s">
        <v>65</v>
      </c>
      <c r="E350" s="36" t="s">
        <v>66</v>
      </c>
      <c r="F350" s="37" t="s">
        <v>67</v>
      </c>
      <c r="G350" s="69">
        <f>[1]Database!K380</f>
        <v>4.5125558829065273</v>
      </c>
      <c r="H350">
        <v>2013</v>
      </c>
    </row>
    <row r="351" spans="1:8" ht="19.5" thickBot="1" x14ac:dyDescent="0.3">
      <c r="A351" s="91" t="s">
        <v>214</v>
      </c>
      <c r="B351" s="38" t="s">
        <v>68</v>
      </c>
      <c r="C351" s="39"/>
      <c r="D351" s="39"/>
      <c r="E351" s="39"/>
      <c r="F351" s="39"/>
      <c r="G351" s="68">
        <f>[1]Database!K381</f>
        <v>85.669200000000004</v>
      </c>
      <c r="H351">
        <v>2013</v>
      </c>
    </row>
    <row r="352" spans="1:8" ht="19.5" thickBot="1" x14ac:dyDescent="0.3">
      <c r="A352" s="85" t="s">
        <v>215</v>
      </c>
      <c r="B352" s="40" t="s">
        <v>69</v>
      </c>
      <c r="C352" s="6"/>
      <c r="D352" s="6"/>
      <c r="E352" s="6"/>
      <c r="F352" s="6"/>
      <c r="G352" s="68">
        <f>[1]Database!K382</f>
        <v>48.580759999999998</v>
      </c>
      <c r="H352">
        <v>2013</v>
      </c>
    </row>
    <row r="353" spans="1:8" ht="19.5" thickBot="1" x14ac:dyDescent="0.3">
      <c r="A353" s="76" t="s">
        <v>216</v>
      </c>
      <c r="B353" s="41" t="s">
        <v>70</v>
      </c>
      <c r="C353" s="6"/>
      <c r="D353" s="6"/>
      <c r="E353" s="6"/>
      <c r="F353" s="6"/>
      <c r="G353" s="65">
        <f>[1]Database!K383</f>
        <v>4.8767229321266967</v>
      </c>
      <c r="H353">
        <v>2013</v>
      </c>
    </row>
    <row r="354" spans="1:8" ht="19.5" thickBot="1" x14ac:dyDescent="0.3">
      <c r="A354" s="76" t="s">
        <v>217</v>
      </c>
      <c r="B354" s="41" t="s">
        <v>71</v>
      </c>
      <c r="C354" s="6"/>
      <c r="D354" s="6"/>
      <c r="E354" s="6"/>
      <c r="F354" s="6"/>
      <c r="G354" s="65">
        <f>[1]Database!K384</f>
        <v>3.2011382827195467</v>
      </c>
      <c r="H354">
        <v>2013</v>
      </c>
    </row>
    <row r="355" spans="1:8" ht="19.5" thickBot="1" x14ac:dyDescent="0.3">
      <c r="A355" s="76" t="s">
        <v>218</v>
      </c>
      <c r="B355" s="41" t="s">
        <v>72</v>
      </c>
      <c r="C355" s="6"/>
      <c r="D355" s="6"/>
      <c r="E355" s="6"/>
      <c r="F355" s="6"/>
      <c r="G355" s="65">
        <f>[1]Database!K385</f>
        <v>4.5881288641643057</v>
      </c>
      <c r="H355">
        <v>2013</v>
      </c>
    </row>
    <row r="356" spans="1:8" ht="19.5" thickBot="1" x14ac:dyDescent="0.3">
      <c r="A356" s="76" t="s">
        <v>219</v>
      </c>
      <c r="B356" s="41" t="s">
        <v>73</v>
      </c>
      <c r="C356" s="6"/>
      <c r="D356" s="6"/>
      <c r="E356" s="6"/>
      <c r="F356" s="6"/>
      <c r="G356" s="65">
        <f>[1]Database!K386</f>
        <v>3.8436311131728043</v>
      </c>
      <c r="H356">
        <v>2013</v>
      </c>
    </row>
    <row r="357" spans="1:8" ht="19.5" thickBot="1" x14ac:dyDescent="0.3">
      <c r="A357" s="76" t="s">
        <v>220</v>
      </c>
      <c r="B357" s="41" t="s">
        <v>74</v>
      </c>
      <c r="C357" s="6"/>
      <c r="D357" s="6"/>
      <c r="E357" s="6"/>
      <c r="F357" s="6"/>
      <c r="G357" s="65">
        <f>[1]Database!K387</f>
        <v>2.6836655453257787</v>
      </c>
      <c r="H357">
        <v>2013</v>
      </c>
    </row>
    <row r="358" spans="1:8" ht="19.5" thickBot="1" x14ac:dyDescent="0.3">
      <c r="A358" s="76" t="s">
        <v>221</v>
      </c>
      <c r="B358" s="41" t="s">
        <v>75</v>
      </c>
      <c r="C358" s="6"/>
      <c r="D358" s="6"/>
      <c r="E358" s="6"/>
      <c r="F358" s="6"/>
      <c r="G358" s="65">
        <f>[1]Database!K388</f>
        <v>3.5791409513456087</v>
      </c>
      <c r="H358">
        <v>2013</v>
      </c>
    </row>
    <row r="359" spans="1:8" ht="19.5" thickBot="1" x14ac:dyDescent="0.3">
      <c r="A359" s="76" t="s">
        <v>222</v>
      </c>
      <c r="B359" s="41" t="s">
        <v>76</v>
      </c>
      <c r="C359" s="6"/>
      <c r="D359" s="6"/>
      <c r="E359" s="6"/>
      <c r="F359" s="6"/>
      <c r="G359" s="65">
        <f>[1]Database!K389</f>
        <v>4.0445785626062323</v>
      </c>
      <c r="H359">
        <v>2013</v>
      </c>
    </row>
    <row r="360" spans="1:8" ht="19.5" thickBot="1" x14ac:dyDescent="0.3">
      <c r="A360" s="76" t="s">
        <v>223</v>
      </c>
      <c r="B360" s="41" t="s">
        <v>77</v>
      </c>
      <c r="C360" s="6"/>
      <c r="D360" s="6"/>
      <c r="E360" s="6"/>
      <c r="F360" s="6"/>
      <c r="G360" s="65">
        <f>[1]Database!K390</f>
        <v>3.0077258133144475</v>
      </c>
      <c r="H360">
        <v>2013</v>
      </c>
    </row>
    <row r="361" spans="1:8" ht="19.5" thickBot="1" x14ac:dyDescent="0.3">
      <c r="A361" s="77" t="s">
        <v>224</v>
      </c>
      <c r="B361" s="42" t="s">
        <v>78</v>
      </c>
      <c r="C361" s="6"/>
      <c r="D361" s="6"/>
      <c r="E361" s="6"/>
      <c r="F361" s="6"/>
      <c r="G361" s="65">
        <f>[1]Database!K391</f>
        <v>3.5261521879603399</v>
      </c>
      <c r="H361">
        <v>2013</v>
      </c>
    </row>
    <row r="362" spans="1:8" ht="19.5" thickBot="1" x14ac:dyDescent="0.3">
      <c r="A362" s="83" t="s">
        <v>225</v>
      </c>
      <c r="B362" s="43" t="s">
        <v>79</v>
      </c>
      <c r="C362" s="9"/>
      <c r="D362" s="9"/>
      <c r="E362" s="9"/>
      <c r="F362" s="10"/>
      <c r="G362" s="66">
        <f>[1]Database!K392</f>
        <v>3.9940053571442156</v>
      </c>
      <c r="H362">
        <v>2013</v>
      </c>
    </row>
    <row r="363" spans="1:8" ht="19.5" thickBot="1" x14ac:dyDescent="0.3">
      <c r="A363" s="87" t="s">
        <v>226</v>
      </c>
      <c r="B363" s="30" t="s">
        <v>80</v>
      </c>
      <c r="C363" s="12"/>
      <c r="D363" s="12"/>
      <c r="E363" s="12"/>
      <c r="F363" s="12"/>
      <c r="G363" s="67">
        <f>[1]Database!K393</f>
        <v>4.337431995609065</v>
      </c>
      <c r="H363">
        <v>2013</v>
      </c>
    </row>
    <row r="364" spans="1:8" ht="19.5" thickBot="1" x14ac:dyDescent="0.3">
      <c r="A364" s="88" t="s">
        <v>227</v>
      </c>
      <c r="B364" s="31" t="s">
        <v>81</v>
      </c>
      <c r="C364" s="14"/>
      <c r="D364" s="14"/>
      <c r="E364" s="14"/>
      <c r="F364" s="14"/>
      <c r="G364" s="67">
        <f>[1]Database!K394</f>
        <v>3.8282365273371104</v>
      </c>
      <c r="H364">
        <v>2013</v>
      </c>
    </row>
    <row r="365" spans="1:8" ht="19.5" thickBot="1" x14ac:dyDescent="0.3">
      <c r="A365" s="88" t="s">
        <v>228</v>
      </c>
      <c r="B365" s="31" t="s">
        <v>82</v>
      </c>
      <c r="C365" s="14"/>
      <c r="D365" s="14"/>
      <c r="E365" s="14"/>
      <c r="F365" s="14"/>
      <c r="G365" s="67">
        <f>[1]Database!K395</f>
        <v>4.0907605371104818</v>
      </c>
      <c r="H365">
        <v>2013</v>
      </c>
    </row>
    <row r="366" spans="1:8" ht="19.5" thickBot="1" x14ac:dyDescent="0.3">
      <c r="A366" s="88" t="s">
        <v>229</v>
      </c>
      <c r="B366" s="31" t="s">
        <v>83</v>
      </c>
      <c r="C366" s="14"/>
      <c r="D366" s="14"/>
      <c r="E366" s="14"/>
      <c r="F366" s="14"/>
      <c r="G366" s="67">
        <f>[1]Database!K396</f>
        <v>3.517925</v>
      </c>
      <c r="H366">
        <v>2013</v>
      </c>
    </row>
    <row r="367" spans="1:8" ht="19.5" thickBot="1" x14ac:dyDescent="0.3">
      <c r="A367" s="88" t="s">
        <v>230</v>
      </c>
      <c r="B367" s="31" t="s">
        <v>84</v>
      </c>
      <c r="C367" s="14"/>
      <c r="D367" s="14"/>
      <c r="E367" s="14"/>
      <c r="F367" s="14"/>
      <c r="G367" s="67">
        <f>[1]Database!K399</f>
        <v>3.4349299138810192</v>
      </c>
      <c r="H367">
        <v>2013</v>
      </c>
    </row>
    <row r="368" spans="1:8" ht="19.5" thickBot="1" x14ac:dyDescent="0.3">
      <c r="A368" s="88" t="s">
        <v>231</v>
      </c>
      <c r="B368" s="13" t="s">
        <v>85</v>
      </c>
      <c r="C368" s="14"/>
      <c r="D368" s="14"/>
      <c r="E368" s="14"/>
      <c r="F368" s="14"/>
      <c r="G368" s="67">
        <f>[1]Database!K401</f>
        <v>4.1754922641734442</v>
      </c>
      <c r="H368">
        <v>2013</v>
      </c>
    </row>
    <row r="369" spans="1:8" ht="19.5" thickBot="1" x14ac:dyDescent="0.3">
      <c r="A369" s="88" t="s">
        <v>232</v>
      </c>
      <c r="B369" s="31" t="s">
        <v>86</v>
      </c>
      <c r="C369" s="14"/>
      <c r="D369" s="14"/>
      <c r="E369" s="14"/>
      <c r="F369" s="14"/>
      <c r="G369" s="67">
        <f>[1]Database!K402</f>
        <v>3.9339121277620395</v>
      </c>
      <c r="H369">
        <v>2013</v>
      </c>
    </row>
    <row r="370" spans="1:8" ht="19.5" thickBot="1" x14ac:dyDescent="0.3">
      <c r="A370" s="88" t="s">
        <v>233</v>
      </c>
      <c r="B370" s="31" t="s">
        <v>87</v>
      </c>
      <c r="C370" s="14"/>
      <c r="D370" s="14"/>
      <c r="E370" s="14"/>
      <c r="F370" s="14"/>
      <c r="G370" s="67">
        <f>[1]Database!K403</f>
        <v>2.157377740509915</v>
      </c>
      <c r="H370">
        <v>2013</v>
      </c>
    </row>
    <row r="371" spans="1:8" ht="36.75" thickBot="1" x14ac:dyDescent="0.3">
      <c r="A371" s="88" t="s">
        <v>234</v>
      </c>
      <c r="B371" s="31" t="s">
        <v>88</v>
      </c>
      <c r="C371" s="14"/>
      <c r="D371" s="14"/>
      <c r="E371" s="14"/>
      <c r="F371" s="14"/>
      <c r="G371" s="67">
        <f>[1]Database!K404</f>
        <v>3.2464332235127475</v>
      </c>
      <c r="H371">
        <v>2013</v>
      </c>
    </row>
    <row r="372" spans="1:8" ht="19.5" thickBot="1" x14ac:dyDescent="0.3">
      <c r="A372" s="88" t="s">
        <v>235</v>
      </c>
      <c r="B372" s="31" t="s">
        <v>89</v>
      </c>
      <c r="C372" s="14"/>
      <c r="D372" s="14"/>
      <c r="E372" s="14"/>
      <c r="F372" s="14"/>
      <c r="G372" s="67">
        <f>[1]Database!K405</f>
        <v>3.4940881430594901</v>
      </c>
      <c r="H372">
        <v>2013</v>
      </c>
    </row>
    <row r="373" spans="1:8" ht="19.5" thickBot="1" x14ac:dyDescent="0.3">
      <c r="A373" s="88" t="s">
        <v>236</v>
      </c>
      <c r="B373" s="13" t="s">
        <v>90</v>
      </c>
      <c r="C373" s="14"/>
      <c r="D373" s="14"/>
      <c r="E373" s="14"/>
      <c r="F373" s="14"/>
      <c r="G373" s="65">
        <f>[1]Database!K408</f>
        <v>2.5872180943155141</v>
      </c>
      <c r="H373">
        <v>2013</v>
      </c>
    </row>
    <row r="374" spans="1:8" ht="19.5" thickBot="1" x14ac:dyDescent="0.3">
      <c r="A374" s="88" t="s">
        <v>237</v>
      </c>
      <c r="B374" s="31" t="s">
        <v>91</v>
      </c>
      <c r="C374" s="14"/>
      <c r="D374" s="14"/>
      <c r="E374" s="14"/>
      <c r="F374" s="14"/>
      <c r="G374" s="65">
        <f>[1]Database!K409</f>
        <v>3.9953577229033894</v>
      </c>
      <c r="H374">
        <v>2013</v>
      </c>
    </row>
    <row r="375" spans="1:8" ht="19.5" thickBot="1" x14ac:dyDescent="0.3">
      <c r="A375" s="88" t="s">
        <v>238</v>
      </c>
      <c r="B375" s="31" t="s">
        <v>92</v>
      </c>
      <c r="C375" s="14"/>
      <c r="D375" s="14"/>
      <c r="E375" s="14"/>
      <c r="F375" s="14"/>
      <c r="G375" s="65">
        <f>[1]Database!K410</f>
        <v>3.9387927150141637</v>
      </c>
      <c r="H375">
        <v>2013</v>
      </c>
    </row>
    <row r="376" spans="1:8" ht="19.5" thickBot="1" x14ac:dyDescent="0.3">
      <c r="A376" s="88" t="s">
        <v>239</v>
      </c>
      <c r="B376" s="31" t="s">
        <v>93</v>
      </c>
      <c r="C376" s="14"/>
      <c r="D376" s="14"/>
      <c r="E376" s="14"/>
      <c r="F376" s="14"/>
      <c r="G376" s="65">
        <f>[1]Database!K411</f>
        <v>3.6467352664305945</v>
      </c>
      <c r="H376">
        <v>2013</v>
      </c>
    </row>
    <row r="377" spans="1:8" ht="19.5" thickBot="1" x14ac:dyDescent="0.3">
      <c r="A377" s="89" t="s">
        <v>240</v>
      </c>
      <c r="B377" s="32" t="s">
        <v>94</v>
      </c>
      <c r="C377" s="14"/>
      <c r="D377" s="14"/>
      <c r="E377" s="14"/>
      <c r="F377" s="14"/>
      <c r="G377" s="65">
        <f>[1]Database!K412</f>
        <v>3.7927639907223791</v>
      </c>
      <c r="H377">
        <v>2013</v>
      </c>
    </row>
    <row r="378" spans="1:8" ht="19.5" thickBot="1" x14ac:dyDescent="0.3">
      <c r="A378" s="83" t="s">
        <v>241</v>
      </c>
      <c r="B378" s="18" t="s">
        <v>95</v>
      </c>
      <c r="C378" s="33"/>
      <c r="D378" s="33"/>
      <c r="E378" s="33"/>
      <c r="F378" s="34"/>
      <c r="G378" s="66">
        <f>[1]Database!K413</f>
        <v>3.9278264788430528</v>
      </c>
      <c r="H378">
        <v>2013</v>
      </c>
    </row>
    <row r="379" spans="1:8" ht="19.5" thickBot="1" x14ac:dyDescent="0.3">
      <c r="A379" s="92" t="s">
        <v>242</v>
      </c>
      <c r="B379" s="44" t="s">
        <v>96</v>
      </c>
      <c r="C379" s="45"/>
      <c r="D379" s="45"/>
      <c r="E379" s="45"/>
      <c r="F379" s="45"/>
      <c r="G379" s="65">
        <f>[1]Database!K414</f>
        <v>3.6716103191218128</v>
      </c>
      <c r="H379">
        <v>2013</v>
      </c>
    </row>
    <row r="380" spans="1:8" ht="19.5" thickBot="1" x14ac:dyDescent="0.3">
      <c r="A380" s="76" t="s">
        <v>243</v>
      </c>
      <c r="B380" s="4" t="s">
        <v>97</v>
      </c>
      <c r="C380" s="6"/>
      <c r="D380" s="6"/>
      <c r="E380" s="6"/>
      <c r="F380" s="6"/>
      <c r="G380" s="65">
        <f>[1]Database!K415</f>
        <v>3.4260054158640227</v>
      </c>
      <c r="H380">
        <v>2013</v>
      </c>
    </row>
    <row r="381" spans="1:8" ht="19.5" thickBot="1" x14ac:dyDescent="0.3">
      <c r="A381" s="76" t="s">
        <v>244</v>
      </c>
      <c r="B381" s="4" t="s">
        <v>98</v>
      </c>
      <c r="C381" s="6"/>
      <c r="D381" s="6"/>
      <c r="E381" s="6"/>
      <c r="F381" s="6"/>
      <c r="G381" s="65">
        <f>[1]Database!K416</f>
        <v>3.6059631063739372</v>
      </c>
      <c r="H381">
        <v>2013</v>
      </c>
    </row>
    <row r="382" spans="1:8" ht="19.5" thickBot="1" x14ac:dyDescent="0.3">
      <c r="A382" s="76" t="s">
        <v>245</v>
      </c>
      <c r="B382" s="4" t="s">
        <v>99</v>
      </c>
      <c r="C382" s="6"/>
      <c r="D382" s="6"/>
      <c r="E382" s="6"/>
      <c r="F382" s="6"/>
      <c r="G382" s="65">
        <f>[1]Database!K417</f>
        <v>3.5295399999999999</v>
      </c>
      <c r="H382">
        <v>2013</v>
      </c>
    </row>
    <row r="383" spans="1:8" ht="19.5" thickBot="1" x14ac:dyDescent="0.3">
      <c r="A383" s="85" t="s">
        <v>246</v>
      </c>
      <c r="B383" s="15" t="s">
        <v>100</v>
      </c>
      <c r="C383" s="6"/>
      <c r="D383" s="6"/>
      <c r="E383" s="6"/>
      <c r="F383" s="6"/>
      <c r="G383" s="68">
        <f>[1]Database!K418</f>
        <v>23.111111111111111</v>
      </c>
      <c r="H383">
        <v>2013</v>
      </c>
    </row>
    <row r="384" spans="1:8" ht="19.5" thickBot="1" x14ac:dyDescent="0.3">
      <c r="A384" s="76" t="s">
        <v>247</v>
      </c>
      <c r="B384" s="4" t="s">
        <v>101</v>
      </c>
      <c r="C384" s="6"/>
      <c r="D384" s="6"/>
      <c r="E384" s="6"/>
      <c r="F384" s="6"/>
      <c r="G384" s="65">
        <f>[1]Database!K419</f>
        <v>3.7353455727832325</v>
      </c>
      <c r="H384">
        <v>2013</v>
      </c>
    </row>
    <row r="385" spans="1:8" ht="19.5" thickBot="1" x14ac:dyDescent="0.3">
      <c r="A385" s="76" t="s">
        <v>248</v>
      </c>
      <c r="B385" s="4" t="s">
        <v>102</v>
      </c>
      <c r="C385" s="6"/>
      <c r="D385" s="6"/>
      <c r="E385" s="6"/>
      <c r="F385" s="6"/>
      <c r="G385" s="65">
        <f>[1]Database!K420</f>
        <v>3.1363400349858352</v>
      </c>
      <c r="H385">
        <v>2013</v>
      </c>
    </row>
    <row r="386" spans="1:8" ht="19.5" thickBot="1" x14ac:dyDescent="0.3">
      <c r="A386" s="76" t="s">
        <v>249</v>
      </c>
      <c r="B386" s="4" t="s">
        <v>103</v>
      </c>
      <c r="C386" s="6"/>
      <c r="D386" s="6"/>
      <c r="E386" s="6"/>
      <c r="F386" s="6"/>
      <c r="G386" s="65">
        <f>[1]Database!K421</f>
        <v>3.3726292916430594</v>
      </c>
      <c r="H386">
        <v>2013</v>
      </c>
    </row>
    <row r="387" spans="1:8" ht="19.5" thickBot="1" x14ac:dyDescent="0.3">
      <c r="A387" s="76" t="s">
        <v>250</v>
      </c>
      <c r="B387" s="4" t="s">
        <v>104</v>
      </c>
      <c r="C387" s="6"/>
      <c r="D387" s="6"/>
      <c r="E387" s="6"/>
      <c r="F387" s="6"/>
      <c r="G387" s="65">
        <f>[1]Database!K422</f>
        <v>2.3376290000000002</v>
      </c>
      <c r="H387">
        <v>2013</v>
      </c>
    </row>
    <row r="388" spans="1:8" ht="19.5" thickBot="1" x14ac:dyDescent="0.3">
      <c r="A388" s="76" t="s">
        <v>251</v>
      </c>
      <c r="B388" s="4" t="s">
        <v>105</v>
      </c>
      <c r="C388" s="6"/>
      <c r="D388" s="6"/>
      <c r="E388" s="6"/>
      <c r="F388" s="6"/>
      <c r="G388" s="65">
        <f>[1]Database!K423</f>
        <v>1.803642</v>
      </c>
      <c r="H388">
        <v>2013</v>
      </c>
    </row>
    <row r="389" spans="1:8" ht="19.5" thickBot="1" x14ac:dyDescent="0.3">
      <c r="A389" s="76" t="s">
        <v>252</v>
      </c>
      <c r="B389" s="4" t="s">
        <v>106</v>
      </c>
      <c r="C389" s="6"/>
      <c r="D389" s="6"/>
      <c r="E389" s="6"/>
      <c r="F389" s="6"/>
      <c r="G389" s="65">
        <f>[1]Database!K424</f>
        <v>0.22727272727272729</v>
      </c>
      <c r="H389">
        <v>2013</v>
      </c>
    </row>
    <row r="390" spans="1:8" ht="19.5" thickBot="1" x14ac:dyDescent="0.3">
      <c r="A390" s="77" t="s">
        <v>253</v>
      </c>
      <c r="B390" s="7" t="s">
        <v>107</v>
      </c>
      <c r="C390" s="6"/>
      <c r="D390" s="6"/>
      <c r="E390" s="6"/>
      <c r="F390" s="6"/>
      <c r="G390" s="65">
        <f>[1]Database!K425</f>
        <v>2.2964709529187917</v>
      </c>
      <c r="H390">
        <v>2013</v>
      </c>
    </row>
    <row r="391" spans="1:8" ht="19.5" thickBot="1" x14ac:dyDescent="0.3">
      <c r="A391" s="83" t="s">
        <v>254</v>
      </c>
      <c r="B391" s="18" t="s">
        <v>108</v>
      </c>
      <c r="C391" s="9"/>
      <c r="D391" s="9"/>
      <c r="E391" s="9"/>
      <c r="F391" s="10"/>
      <c r="G391" s="66">
        <f>[1]Database!K426</f>
        <v>3.0159082628510121</v>
      </c>
      <c r="H391">
        <v>2013</v>
      </c>
    </row>
    <row r="392" spans="1:8" ht="19.5" thickBot="1" x14ac:dyDescent="0.3">
      <c r="A392" s="87" t="s">
        <v>255</v>
      </c>
      <c r="B392" s="11" t="s">
        <v>109</v>
      </c>
      <c r="C392" s="12"/>
      <c r="D392" s="12"/>
      <c r="E392" s="12"/>
      <c r="F392" s="12"/>
      <c r="G392" s="67">
        <f>[1]Database!K427</f>
        <v>3.1473259820113313</v>
      </c>
      <c r="H392">
        <v>2013</v>
      </c>
    </row>
    <row r="393" spans="1:8" ht="19.5" thickBot="1" x14ac:dyDescent="0.3">
      <c r="A393" s="88" t="s">
        <v>256</v>
      </c>
      <c r="B393" s="13" t="s">
        <v>110</v>
      </c>
      <c r="C393" s="14"/>
      <c r="D393" s="14"/>
      <c r="E393" s="14"/>
      <c r="F393" s="14"/>
      <c r="G393" s="67">
        <f>[1]Database!K428</f>
        <v>3.0897447499999999</v>
      </c>
      <c r="H393">
        <v>2013</v>
      </c>
    </row>
    <row r="394" spans="1:8" ht="19.5" thickBot="1" x14ac:dyDescent="0.3">
      <c r="A394" s="88" t="s">
        <v>257</v>
      </c>
      <c r="B394" s="13" t="s">
        <v>111</v>
      </c>
      <c r="C394" s="14"/>
      <c r="D394" s="14"/>
      <c r="E394" s="14"/>
      <c r="F394" s="14"/>
      <c r="G394" s="67">
        <f>[1]Database!K429</f>
        <v>3.1663014505665723</v>
      </c>
      <c r="H394">
        <v>2013</v>
      </c>
    </row>
    <row r="395" spans="1:8" ht="19.5" thickBot="1" x14ac:dyDescent="0.3">
      <c r="A395" s="88" t="s">
        <v>258</v>
      </c>
      <c r="B395" s="13" t="s">
        <v>112</v>
      </c>
      <c r="C395" s="14"/>
      <c r="D395" s="14"/>
      <c r="E395" s="14"/>
      <c r="F395" s="14"/>
      <c r="G395" s="67">
        <f>[1]Database!K430</f>
        <v>1.5027391147308782</v>
      </c>
      <c r="H395">
        <v>2013</v>
      </c>
    </row>
    <row r="396" spans="1:8" ht="19.5" thickBot="1" x14ac:dyDescent="0.3">
      <c r="A396" s="88" t="s">
        <v>259</v>
      </c>
      <c r="B396" s="13" t="s">
        <v>113</v>
      </c>
      <c r="C396" s="14"/>
      <c r="D396" s="14"/>
      <c r="E396" s="14"/>
      <c r="F396" s="14"/>
      <c r="G396" s="67">
        <f>[1]Database!K431</f>
        <v>1.8195914213881017</v>
      </c>
      <c r="H396">
        <v>2013</v>
      </c>
    </row>
    <row r="397" spans="1:8" ht="19.5" thickBot="1" x14ac:dyDescent="0.3">
      <c r="A397" s="88" t="s">
        <v>260</v>
      </c>
      <c r="B397" s="13" t="s">
        <v>114</v>
      </c>
      <c r="C397" s="14"/>
      <c r="D397" s="14"/>
      <c r="E397" s="14"/>
      <c r="F397" s="14"/>
      <c r="G397" s="67">
        <f>[1]Database!K432</f>
        <v>2.545140543739377</v>
      </c>
      <c r="H397">
        <v>2013</v>
      </c>
    </row>
    <row r="398" spans="1:8" ht="19.5" thickBot="1" x14ac:dyDescent="0.3">
      <c r="A398" s="88" t="s">
        <v>261</v>
      </c>
      <c r="B398" s="13" t="s">
        <v>115</v>
      </c>
      <c r="C398" s="14"/>
      <c r="D398" s="14"/>
      <c r="E398" s="14"/>
      <c r="F398" s="14"/>
      <c r="G398" s="67">
        <f>[1]Database!K433</f>
        <v>4.1017861392351271</v>
      </c>
      <c r="H398">
        <v>2013</v>
      </c>
    </row>
    <row r="399" spans="1:8" ht="19.5" thickBot="1" x14ac:dyDescent="0.3">
      <c r="A399" s="88" t="s">
        <v>262</v>
      </c>
      <c r="B399" s="13" t="s">
        <v>116</v>
      </c>
      <c r="C399" s="14"/>
      <c r="D399" s="14"/>
      <c r="E399" s="14"/>
      <c r="F399" s="14"/>
      <c r="G399" s="67">
        <f>[1]Database!K434</f>
        <v>3.9072943941926344</v>
      </c>
      <c r="H399">
        <v>2013</v>
      </c>
    </row>
    <row r="400" spans="1:8" ht="19.5" thickBot="1" x14ac:dyDescent="0.3">
      <c r="A400" s="88" t="s">
        <v>263</v>
      </c>
      <c r="B400" s="13" t="s">
        <v>117</v>
      </c>
      <c r="C400" s="14"/>
      <c r="D400" s="14"/>
      <c r="E400" s="14"/>
      <c r="F400" s="14"/>
      <c r="G400" s="67">
        <f>[1]Database!K435</f>
        <v>4</v>
      </c>
      <c r="H400">
        <v>2013</v>
      </c>
    </row>
    <row r="401" spans="1:8" ht="19.5" thickBot="1" x14ac:dyDescent="0.3">
      <c r="A401" s="89" t="s">
        <v>264</v>
      </c>
      <c r="B401" s="16" t="s">
        <v>118</v>
      </c>
      <c r="C401" s="14"/>
      <c r="D401" s="14"/>
      <c r="E401" s="14"/>
      <c r="F401" s="14"/>
      <c r="G401" s="67">
        <f>[1]Database!K436</f>
        <v>3.8030268444759208</v>
      </c>
      <c r="H401">
        <v>2013</v>
      </c>
    </row>
    <row r="402" spans="1:8" ht="19.5" thickBot="1" x14ac:dyDescent="0.3">
      <c r="A402" s="83" t="s">
        <v>265</v>
      </c>
      <c r="B402" s="27" t="s">
        <v>119</v>
      </c>
      <c r="C402" s="28"/>
      <c r="D402" s="28"/>
      <c r="E402" s="28"/>
      <c r="F402" s="29"/>
      <c r="G402" s="66">
        <f>[1]Database!K437</f>
        <v>3.1740836941076491</v>
      </c>
      <c r="H402">
        <v>2013</v>
      </c>
    </row>
    <row r="403" spans="1:8" ht="19.5" thickBot="1" x14ac:dyDescent="0.3">
      <c r="A403" s="92" t="s">
        <v>266</v>
      </c>
      <c r="B403" s="46" t="s">
        <v>120</v>
      </c>
      <c r="C403" s="45"/>
      <c r="D403" s="45"/>
      <c r="E403" s="45"/>
      <c r="F403" s="45"/>
      <c r="G403" s="65">
        <f>[1]Database!K438</f>
        <v>4.009880959915014</v>
      </c>
      <c r="H403">
        <v>2013</v>
      </c>
    </row>
    <row r="404" spans="1:8" ht="19.5" thickBot="1" x14ac:dyDescent="0.3">
      <c r="A404" s="76" t="s">
        <v>267</v>
      </c>
      <c r="B404" s="47" t="s">
        <v>121</v>
      </c>
      <c r="C404" s="6"/>
      <c r="D404" s="6"/>
      <c r="E404" s="6"/>
      <c r="F404" s="6"/>
      <c r="G404" s="65">
        <f>[1]Database!K439</f>
        <v>3.9888693539660052</v>
      </c>
      <c r="H404">
        <v>2013</v>
      </c>
    </row>
    <row r="405" spans="1:8" ht="19.5" thickBot="1" x14ac:dyDescent="0.3">
      <c r="A405" s="76" t="s">
        <v>268</v>
      </c>
      <c r="B405" s="47" t="s">
        <v>122</v>
      </c>
      <c r="C405" s="6"/>
      <c r="D405" s="6"/>
      <c r="E405" s="6"/>
      <c r="F405" s="6"/>
      <c r="G405" s="65">
        <f>[1]Database!K440</f>
        <v>3.8164560305949005</v>
      </c>
      <c r="H405">
        <v>2013</v>
      </c>
    </row>
    <row r="406" spans="1:8" ht="19.5" thickBot="1" x14ac:dyDescent="0.3">
      <c r="A406" s="76" t="s">
        <v>269</v>
      </c>
      <c r="B406" s="47" t="s">
        <v>123</v>
      </c>
      <c r="C406" s="6"/>
      <c r="D406" s="6"/>
      <c r="E406" s="6"/>
      <c r="F406" s="6"/>
      <c r="G406" s="65">
        <f>[1]Database!K441</f>
        <v>3.9384021148253066</v>
      </c>
      <c r="H406">
        <v>2013</v>
      </c>
    </row>
    <row r="407" spans="1:8" ht="19.5" thickBot="1" x14ac:dyDescent="0.3">
      <c r="A407" s="85" t="s">
        <v>270</v>
      </c>
      <c r="B407" s="24" t="s">
        <v>124</v>
      </c>
      <c r="C407" s="6"/>
      <c r="D407" s="6"/>
      <c r="E407" s="6"/>
      <c r="F407" s="6"/>
      <c r="G407" s="68">
        <f>[1]Database!K442</f>
        <v>25.997636032787</v>
      </c>
      <c r="H407">
        <v>2013</v>
      </c>
    </row>
    <row r="408" spans="1:8" ht="36.75" thickBot="1" x14ac:dyDescent="0.3">
      <c r="A408" s="85" t="s">
        <v>271</v>
      </c>
      <c r="B408" s="24" t="s">
        <v>125</v>
      </c>
      <c r="C408" s="6"/>
      <c r="D408" s="6"/>
      <c r="E408" s="6"/>
      <c r="F408" s="6"/>
      <c r="G408" s="68">
        <f>[1]Database!K443</f>
        <v>4.0683518728122303</v>
      </c>
      <c r="H408">
        <v>2013</v>
      </c>
    </row>
    <row r="409" spans="1:8" ht="36.75" thickBot="1" x14ac:dyDescent="0.3">
      <c r="A409" s="76" t="s">
        <v>272</v>
      </c>
      <c r="B409" s="47" t="s">
        <v>126</v>
      </c>
      <c r="C409" s="6"/>
      <c r="D409" s="6"/>
      <c r="E409" s="6"/>
      <c r="F409" s="6"/>
      <c r="G409" s="65">
        <f>[1]Database!K444</f>
        <v>3.7715085628340299</v>
      </c>
      <c r="H409">
        <v>2013</v>
      </c>
    </row>
    <row r="410" spans="1:8" ht="36.75" thickBot="1" x14ac:dyDescent="0.3">
      <c r="A410" s="85" t="s">
        <v>273</v>
      </c>
      <c r="B410" s="24" t="s">
        <v>127</v>
      </c>
      <c r="C410" s="6"/>
      <c r="D410" s="6"/>
      <c r="E410" s="6"/>
      <c r="F410" s="6"/>
      <c r="G410" s="68">
        <f>[1]Database!K445</f>
        <v>0</v>
      </c>
      <c r="H410">
        <v>2013</v>
      </c>
    </row>
    <row r="411" spans="1:8" ht="19.5" thickBot="1" x14ac:dyDescent="0.3">
      <c r="A411" s="77" t="s">
        <v>274</v>
      </c>
      <c r="B411" s="48" t="s">
        <v>128</v>
      </c>
      <c r="C411" s="6"/>
      <c r="D411" s="6"/>
      <c r="E411" s="6"/>
      <c r="F411" s="6"/>
      <c r="G411" s="65">
        <f>[1]Database!K446</f>
        <v>1.9711415981328806</v>
      </c>
      <c r="H411">
        <v>2013</v>
      </c>
    </row>
    <row r="412" spans="1:8" ht="19.5" thickBot="1" x14ac:dyDescent="0.3">
      <c r="A412" s="83" t="s">
        <v>275</v>
      </c>
      <c r="B412" s="27" t="s">
        <v>129</v>
      </c>
      <c r="C412" s="9"/>
      <c r="D412" s="9"/>
      <c r="E412" s="9"/>
      <c r="F412" s="10"/>
      <c r="G412" s="66">
        <f>[1]Database!K447</f>
        <v>2.9547718564790935</v>
      </c>
      <c r="H412">
        <v>2013</v>
      </c>
    </row>
    <row r="413" spans="1:8" ht="36.75" thickBot="1" x14ac:dyDescent="0.3">
      <c r="A413" s="84" t="s">
        <v>276</v>
      </c>
      <c r="B413" s="49" t="s">
        <v>130</v>
      </c>
      <c r="C413" s="12"/>
      <c r="D413" s="12"/>
      <c r="E413" s="12"/>
      <c r="F413" s="12"/>
      <c r="G413" s="68">
        <f>[1]Database!K448</f>
        <v>999.19899999999996</v>
      </c>
      <c r="H413">
        <v>2013</v>
      </c>
    </row>
    <row r="414" spans="1:8" ht="19.5" thickBot="1" x14ac:dyDescent="0.3">
      <c r="A414" s="85" t="s">
        <v>277</v>
      </c>
      <c r="B414" s="15" t="s">
        <v>131</v>
      </c>
      <c r="C414" s="14"/>
      <c r="D414" s="14"/>
      <c r="E414" s="14"/>
      <c r="F414" s="14"/>
      <c r="G414" s="68">
        <f>[1]Database!K449</f>
        <v>28.0509373462342</v>
      </c>
      <c r="H414">
        <v>2013</v>
      </c>
    </row>
    <row r="415" spans="1:8" ht="19.5" thickBot="1" x14ac:dyDescent="0.3">
      <c r="A415" s="88" t="s">
        <v>278</v>
      </c>
      <c r="B415" s="13" t="s">
        <v>132</v>
      </c>
      <c r="C415" s="14"/>
      <c r="D415" s="14"/>
      <c r="E415" s="14"/>
      <c r="F415" s="14"/>
      <c r="G415" s="67">
        <f>[1]Database!K450</f>
        <v>5.0007839970755796</v>
      </c>
      <c r="H415">
        <v>2013</v>
      </c>
    </row>
    <row r="416" spans="1:8" ht="19.5" thickBot="1" x14ac:dyDescent="0.3">
      <c r="A416" s="88" t="s">
        <v>279</v>
      </c>
      <c r="B416" s="13" t="s">
        <v>133</v>
      </c>
      <c r="C416" s="14"/>
      <c r="D416" s="14"/>
      <c r="E416" s="14"/>
      <c r="F416" s="14"/>
      <c r="G416" s="67">
        <f>[1]Database!K451</f>
        <v>5.0007839970755796</v>
      </c>
      <c r="H416">
        <v>2013</v>
      </c>
    </row>
    <row r="417" spans="1:8" ht="19.5" thickBot="1" x14ac:dyDescent="0.3">
      <c r="A417" s="88" t="s">
        <v>280</v>
      </c>
      <c r="B417" s="13" t="s">
        <v>134</v>
      </c>
      <c r="C417" s="14"/>
      <c r="D417" s="14"/>
      <c r="E417" s="14"/>
      <c r="F417" s="14"/>
      <c r="G417" s="67">
        <f>[1]Database!K452</f>
        <v>5.5686351393760827</v>
      </c>
      <c r="H417">
        <v>2013</v>
      </c>
    </row>
    <row r="418" spans="1:8" ht="19.5" thickBot="1" x14ac:dyDescent="0.3">
      <c r="A418" s="89" t="s">
        <v>281</v>
      </c>
      <c r="B418" s="16" t="s">
        <v>135</v>
      </c>
      <c r="C418" s="14"/>
      <c r="D418" s="14"/>
      <c r="E418" s="14"/>
      <c r="F418" s="14"/>
      <c r="G418" s="67">
        <f>[1]Database!K453</f>
        <v>5.5686351393760827</v>
      </c>
      <c r="H418">
        <v>2013</v>
      </c>
    </row>
    <row r="419" spans="1:8" ht="19.5" thickBot="1" x14ac:dyDescent="0.3">
      <c r="A419" s="83" t="s">
        <v>282</v>
      </c>
      <c r="B419" s="18" t="s">
        <v>136</v>
      </c>
      <c r="C419" s="33"/>
      <c r="D419" s="33"/>
      <c r="E419" s="33"/>
      <c r="F419" s="34"/>
      <c r="G419" s="65">
        <f>[1]Database!K454</f>
        <v>5.1427467826507058</v>
      </c>
      <c r="H419">
        <v>2013</v>
      </c>
    </row>
    <row r="420" spans="1:8" ht="19.5" thickBot="1" x14ac:dyDescent="0.3">
      <c r="A420" s="93" t="s">
        <v>283</v>
      </c>
      <c r="B420" s="50" t="s">
        <v>137</v>
      </c>
      <c r="C420" s="51"/>
      <c r="D420" s="51"/>
      <c r="E420" s="51"/>
      <c r="F420" s="52"/>
      <c r="G420" s="69">
        <f>[1]Database!K455</f>
        <v>3.7015570720126214</v>
      </c>
      <c r="H420">
        <v>2013</v>
      </c>
    </row>
    <row r="421" spans="1:8" ht="19.5" thickBot="1" x14ac:dyDescent="0.3">
      <c r="A421" s="94" t="s">
        <v>284</v>
      </c>
      <c r="B421" s="53" t="s">
        <v>138</v>
      </c>
      <c r="C421" s="6"/>
      <c r="D421" s="6"/>
      <c r="E421" s="6"/>
      <c r="F421" s="6"/>
      <c r="G421" s="65">
        <f>[1]Database!K456</f>
        <v>4.8106521878186967</v>
      </c>
      <c r="H421">
        <v>2013</v>
      </c>
    </row>
    <row r="422" spans="1:8" ht="19.5" thickBot="1" x14ac:dyDescent="0.3">
      <c r="A422" s="76" t="s">
        <v>285</v>
      </c>
      <c r="B422" s="47" t="s">
        <v>139</v>
      </c>
      <c r="C422" s="6"/>
      <c r="D422" s="6"/>
      <c r="E422" s="6"/>
      <c r="F422" s="6"/>
      <c r="G422" s="65">
        <f>[1]Database!K457</f>
        <v>3.6290700290368267</v>
      </c>
      <c r="H422">
        <v>2013</v>
      </c>
    </row>
    <row r="423" spans="1:8" ht="19.5" thickBot="1" x14ac:dyDescent="0.3">
      <c r="A423" s="76" t="s">
        <v>286</v>
      </c>
      <c r="B423" s="47" t="s">
        <v>140</v>
      </c>
      <c r="C423" s="6"/>
      <c r="D423" s="6"/>
      <c r="E423" s="6"/>
      <c r="F423" s="6"/>
      <c r="G423" s="65">
        <f>[1]Database!K458</f>
        <v>3.437683933852691</v>
      </c>
      <c r="H423">
        <v>2013</v>
      </c>
    </row>
    <row r="424" spans="1:8" ht="19.5" thickBot="1" x14ac:dyDescent="0.3">
      <c r="A424" s="76" t="s">
        <v>287</v>
      </c>
      <c r="B424" s="47" t="s">
        <v>141</v>
      </c>
      <c r="C424" s="6"/>
      <c r="D424" s="6"/>
      <c r="E424" s="6"/>
      <c r="F424" s="6"/>
      <c r="G424" s="65">
        <f>[1]Database!K459</f>
        <v>2.9585627964589234</v>
      </c>
      <c r="H424">
        <v>2013</v>
      </c>
    </row>
    <row r="425" spans="1:8" ht="19.5" thickBot="1" x14ac:dyDescent="0.3">
      <c r="A425" s="76" t="s">
        <v>288</v>
      </c>
      <c r="B425" s="47" t="s">
        <v>142</v>
      </c>
      <c r="C425" s="6"/>
      <c r="D425" s="6"/>
      <c r="E425" s="6"/>
      <c r="F425" s="6"/>
      <c r="G425" s="65">
        <f>[1]Database!K460</f>
        <v>3.6029944536827196</v>
      </c>
      <c r="H425">
        <v>2013</v>
      </c>
    </row>
    <row r="426" spans="1:8" ht="19.5" thickBot="1" x14ac:dyDescent="0.3">
      <c r="A426" s="76" t="s">
        <v>289</v>
      </c>
      <c r="B426" s="47" t="s">
        <v>143</v>
      </c>
      <c r="C426" s="6"/>
      <c r="D426" s="6"/>
      <c r="E426" s="6"/>
      <c r="F426" s="6"/>
      <c r="G426" s="65">
        <f>[1]Database!K461</f>
        <v>3.0626816781869683</v>
      </c>
      <c r="H426">
        <v>2013</v>
      </c>
    </row>
    <row r="427" spans="1:8" ht="19.5" thickBot="1" x14ac:dyDescent="0.3">
      <c r="A427" s="76" t="s">
        <v>290</v>
      </c>
      <c r="B427" s="47" t="s">
        <v>144</v>
      </c>
      <c r="C427" s="6"/>
      <c r="D427" s="6"/>
      <c r="E427" s="6"/>
      <c r="F427" s="6"/>
      <c r="G427" s="65">
        <f>[1]Database!K462</f>
        <v>4.4437590045325779</v>
      </c>
      <c r="H427">
        <v>2013</v>
      </c>
    </row>
    <row r="428" spans="1:8" ht="19.5" thickBot="1" x14ac:dyDescent="0.3">
      <c r="A428" s="76" t="s">
        <v>291</v>
      </c>
      <c r="B428" s="47" t="s">
        <v>145</v>
      </c>
      <c r="C428" s="6"/>
      <c r="D428" s="6"/>
      <c r="E428" s="6"/>
      <c r="F428" s="6"/>
      <c r="G428" s="65">
        <f>[1]Database!K463</f>
        <v>3.395167546175637</v>
      </c>
      <c r="H428">
        <v>2013</v>
      </c>
    </row>
    <row r="429" spans="1:8" ht="19.5" thickBot="1" x14ac:dyDescent="0.3">
      <c r="A429" s="77" t="s">
        <v>292</v>
      </c>
      <c r="B429" s="48" t="s">
        <v>146</v>
      </c>
      <c r="C429" s="6"/>
      <c r="D429" s="6"/>
      <c r="E429" s="6"/>
      <c r="F429" s="6"/>
      <c r="G429" s="65">
        <f>[1]Database!K464</f>
        <v>3.2100463045325776</v>
      </c>
      <c r="H429">
        <v>2013</v>
      </c>
    </row>
    <row r="430" spans="1:8" ht="19.5" thickBot="1" x14ac:dyDescent="0.3">
      <c r="A430" s="83" t="s">
        <v>293</v>
      </c>
      <c r="B430" s="27" t="s">
        <v>147</v>
      </c>
      <c r="C430" s="9"/>
      <c r="D430" s="9"/>
      <c r="E430" s="9"/>
      <c r="F430" s="10"/>
      <c r="G430" s="66">
        <f>[1]Database!K465</f>
        <v>3.6038876400104369</v>
      </c>
      <c r="H430">
        <v>2013</v>
      </c>
    </row>
    <row r="431" spans="1:8" ht="19.5" thickBot="1" x14ac:dyDescent="0.3">
      <c r="A431" s="87" t="s">
        <v>294</v>
      </c>
      <c r="B431" s="30" t="s">
        <v>148</v>
      </c>
      <c r="C431" s="12"/>
      <c r="D431" s="12"/>
      <c r="E431" s="12"/>
      <c r="F431" s="12"/>
      <c r="G431" s="67">
        <f>[1]Database!K466</f>
        <v>3.3802412184135973</v>
      </c>
      <c r="H431">
        <v>2013</v>
      </c>
    </row>
    <row r="432" spans="1:8" ht="19.5" thickBot="1" x14ac:dyDescent="0.3">
      <c r="A432" s="88" t="s">
        <v>295</v>
      </c>
      <c r="B432" s="31" t="s">
        <v>149</v>
      </c>
      <c r="C432" s="14"/>
      <c r="D432" s="14"/>
      <c r="E432" s="14"/>
      <c r="F432" s="14"/>
      <c r="G432" s="67">
        <f>[1]Database!K467</f>
        <v>4.2411025862606238</v>
      </c>
      <c r="H432">
        <v>2013</v>
      </c>
    </row>
    <row r="433" spans="1:8" ht="19.5" thickBot="1" x14ac:dyDescent="0.3">
      <c r="A433" s="88" t="s">
        <v>296</v>
      </c>
      <c r="B433" s="31" t="s">
        <v>150</v>
      </c>
      <c r="C433" s="14"/>
      <c r="D433" s="14"/>
      <c r="E433" s="14"/>
      <c r="F433" s="14"/>
      <c r="G433" s="67">
        <f>[1]Database!K468</f>
        <v>2.7305878990084986</v>
      </c>
      <c r="H433">
        <v>2013</v>
      </c>
    </row>
    <row r="434" spans="1:8" ht="19.5" thickBot="1" x14ac:dyDescent="0.3">
      <c r="A434" s="88" t="s">
        <v>297</v>
      </c>
      <c r="B434" s="31" t="s">
        <v>151</v>
      </c>
      <c r="C434" s="14"/>
      <c r="D434" s="14"/>
      <c r="E434" s="14"/>
      <c r="F434" s="14"/>
      <c r="G434" s="67">
        <f>[1]Database!K469</f>
        <v>3.3187051041076487</v>
      </c>
      <c r="H434">
        <v>2013</v>
      </c>
    </row>
    <row r="435" spans="1:8" ht="38.25" thickBot="1" x14ac:dyDescent="0.3">
      <c r="A435" s="88" t="s">
        <v>298</v>
      </c>
      <c r="B435" s="54" t="s">
        <v>152</v>
      </c>
      <c r="C435" s="14"/>
      <c r="D435" s="14"/>
      <c r="E435" s="14"/>
      <c r="F435" s="14"/>
      <c r="G435" s="67">
        <f>[1]Database!K470</f>
        <v>3.4669106297450423</v>
      </c>
      <c r="H435">
        <v>2013</v>
      </c>
    </row>
    <row r="436" spans="1:8" ht="19.5" thickBot="1" x14ac:dyDescent="0.3">
      <c r="A436" s="88" t="s">
        <v>299</v>
      </c>
      <c r="B436" s="31" t="s">
        <v>153</v>
      </c>
      <c r="C436" s="14"/>
      <c r="D436" s="14"/>
      <c r="E436" s="14"/>
      <c r="F436" s="14"/>
      <c r="G436" s="67">
        <f>[1]Database!K471</f>
        <v>4.5512654056657222</v>
      </c>
      <c r="H436">
        <v>2013</v>
      </c>
    </row>
    <row r="437" spans="1:8" ht="19.5" thickBot="1" x14ac:dyDescent="0.3">
      <c r="A437" s="83" t="s">
        <v>300</v>
      </c>
      <c r="B437" s="27" t="s">
        <v>154</v>
      </c>
      <c r="C437" s="17"/>
      <c r="D437" s="17"/>
      <c r="E437" s="17"/>
      <c r="F437" s="55"/>
      <c r="G437" s="66">
        <f>[1]Database!K473</f>
        <v>3.2101384592637112</v>
      </c>
      <c r="H437">
        <v>2013</v>
      </c>
    </row>
    <row r="438" spans="1:8" ht="19.5" thickBot="1" x14ac:dyDescent="0.3">
      <c r="A438" s="90" t="s">
        <v>301</v>
      </c>
      <c r="B438" s="56" t="s">
        <v>155</v>
      </c>
      <c r="C438" s="57"/>
      <c r="D438" s="57"/>
      <c r="E438" s="57"/>
      <c r="F438" s="58"/>
      <c r="G438" s="69">
        <f>[1]Database!K474</f>
        <v>3.4070130496370741</v>
      </c>
      <c r="H438">
        <v>2013</v>
      </c>
    </row>
    <row r="439" spans="1:8" ht="23.25" thickBot="1" x14ac:dyDescent="0.3">
      <c r="A439" s="73" t="s">
        <v>302</v>
      </c>
      <c r="B439" s="59" t="s">
        <v>156</v>
      </c>
      <c r="C439" s="60"/>
      <c r="D439" s="60"/>
      <c r="E439" s="60"/>
      <c r="F439" s="60"/>
      <c r="G439" s="70">
        <f>[1]Database!K475</f>
        <v>4.0712125531677446</v>
      </c>
      <c r="H439">
        <v>2013</v>
      </c>
    </row>
    <row r="440" spans="1:8" ht="21" thickBot="1" x14ac:dyDescent="0.45">
      <c r="A440" s="75" t="s">
        <v>157</v>
      </c>
      <c r="B440" s="2" t="s">
        <v>6</v>
      </c>
      <c r="C440" s="3"/>
      <c r="D440" s="3"/>
      <c r="E440" s="3"/>
      <c r="F440" s="3"/>
      <c r="G440" s="65">
        <f>[1]Database!K476</f>
        <v>4.5867866703176343</v>
      </c>
      <c r="H440">
        <v>2012</v>
      </c>
    </row>
    <row r="441" spans="1:8" ht="19.5" thickBot="1" x14ac:dyDescent="0.3">
      <c r="A441" s="76" t="s">
        <v>158</v>
      </c>
      <c r="B441" s="4" t="s">
        <v>7</v>
      </c>
      <c r="C441" s="5"/>
      <c r="D441" s="5"/>
      <c r="E441" s="5"/>
      <c r="F441" s="5"/>
      <c r="G441" s="65">
        <f>[1]Database!K477</f>
        <v>2.8723493667031765</v>
      </c>
      <c r="H441">
        <v>2012</v>
      </c>
    </row>
    <row r="442" spans="1:8" ht="19.5" thickBot="1" x14ac:dyDescent="0.3">
      <c r="A442" s="76" t="s">
        <v>159</v>
      </c>
      <c r="B442" s="4" t="s">
        <v>8</v>
      </c>
      <c r="C442" s="6"/>
      <c r="D442" s="6"/>
      <c r="E442" s="6"/>
      <c r="F442" s="6"/>
      <c r="G442" s="65">
        <f>[1]Database!K478</f>
        <v>4.0153075691128146</v>
      </c>
      <c r="H442">
        <v>2012</v>
      </c>
    </row>
    <row r="443" spans="1:8" ht="19.5" thickBot="1" x14ac:dyDescent="0.3">
      <c r="A443" s="76" t="s">
        <v>160</v>
      </c>
      <c r="B443" s="4" t="s">
        <v>9</v>
      </c>
      <c r="C443" s="6"/>
      <c r="D443" s="6"/>
      <c r="E443" s="6"/>
      <c r="F443" s="6"/>
      <c r="G443" s="65">
        <f>[1]Database!K479</f>
        <v>3.4550907439211391</v>
      </c>
      <c r="H443">
        <v>2012</v>
      </c>
    </row>
    <row r="444" spans="1:8" ht="19.5" thickBot="1" x14ac:dyDescent="0.3">
      <c r="A444" s="76" t="s">
        <v>161</v>
      </c>
      <c r="B444" s="4" t="s">
        <v>10</v>
      </c>
      <c r="C444" s="6"/>
      <c r="D444" s="6"/>
      <c r="E444" s="6"/>
      <c r="F444" s="6"/>
      <c r="G444" s="65">
        <f>[1]Database!K480</f>
        <v>3.6768627853231108</v>
      </c>
      <c r="H444">
        <v>2012</v>
      </c>
    </row>
    <row r="445" spans="1:8" ht="19.5" thickBot="1" x14ac:dyDescent="0.3">
      <c r="A445" s="76" t="s">
        <v>162</v>
      </c>
      <c r="B445" s="4" t="s">
        <v>11</v>
      </c>
      <c r="C445" s="6"/>
      <c r="D445" s="6"/>
      <c r="E445" s="6"/>
      <c r="F445" s="6"/>
      <c r="G445" s="65">
        <f>[1]Database!K481</f>
        <v>4.1044189886527933</v>
      </c>
      <c r="H445">
        <v>2012</v>
      </c>
    </row>
    <row r="446" spans="1:8" ht="19.5" thickBot="1" x14ac:dyDescent="0.3">
      <c r="A446" s="76" t="s">
        <v>163</v>
      </c>
      <c r="B446" s="4" t="s">
        <v>12</v>
      </c>
      <c r="C446" s="6"/>
      <c r="D446" s="6"/>
      <c r="E446" s="6"/>
      <c r="F446" s="6"/>
      <c r="G446" s="65">
        <f>[1]Database!K482</f>
        <v>3.7454575059656805</v>
      </c>
      <c r="H446">
        <v>2012</v>
      </c>
    </row>
    <row r="447" spans="1:8" ht="19.5" thickBot="1" x14ac:dyDescent="0.3">
      <c r="A447" s="76" t="s">
        <v>164</v>
      </c>
      <c r="B447" s="4" t="s">
        <v>13</v>
      </c>
      <c r="C447" s="6"/>
      <c r="D447" s="6"/>
      <c r="E447" s="6"/>
      <c r="F447" s="6"/>
      <c r="G447" s="65">
        <f>[1]Database!K483</f>
        <v>3.9617137857612268</v>
      </c>
      <c r="H447">
        <v>2012</v>
      </c>
    </row>
    <row r="448" spans="1:8" ht="38.25" thickBot="1" x14ac:dyDescent="0.3">
      <c r="A448" s="76" t="s">
        <v>165</v>
      </c>
      <c r="B448" s="4" t="s">
        <v>14</v>
      </c>
      <c r="C448" s="6"/>
      <c r="D448" s="6"/>
      <c r="E448" s="6"/>
      <c r="F448" s="6"/>
      <c r="G448" s="65">
        <f>[1]Database!K484</f>
        <v>3.6254917171960575</v>
      </c>
      <c r="H448">
        <v>2012</v>
      </c>
    </row>
    <row r="449" spans="1:8" ht="19.5" thickBot="1" x14ac:dyDescent="0.3">
      <c r="A449" s="76" t="s">
        <v>166</v>
      </c>
      <c r="B449" s="4" t="s">
        <v>15</v>
      </c>
      <c r="C449" s="6"/>
      <c r="D449" s="6"/>
      <c r="E449" s="6"/>
      <c r="F449" s="6"/>
      <c r="G449" s="65">
        <f>[1]Database!K485</f>
        <v>3.7936027514786419</v>
      </c>
      <c r="H449">
        <v>2012</v>
      </c>
    </row>
    <row r="450" spans="1:8" ht="19.5" thickBot="1" x14ac:dyDescent="0.3">
      <c r="A450" s="76" t="s">
        <v>167</v>
      </c>
      <c r="B450" s="4" t="s">
        <v>16</v>
      </c>
      <c r="C450" s="6"/>
      <c r="D450" s="6"/>
      <c r="E450" s="6"/>
      <c r="F450" s="6"/>
      <c r="G450" s="65">
        <f>[1]Database!K486</f>
        <v>3.4580160589266158</v>
      </c>
      <c r="H450">
        <v>2012</v>
      </c>
    </row>
    <row r="451" spans="1:8" ht="19.5" thickBot="1" x14ac:dyDescent="0.3">
      <c r="A451" s="76" t="s">
        <v>168</v>
      </c>
      <c r="B451" s="4" t="s">
        <v>17</v>
      </c>
      <c r="C451" s="6"/>
      <c r="D451" s="6"/>
      <c r="E451" s="6"/>
      <c r="F451" s="6"/>
      <c r="G451" s="65">
        <f>[1]Database!K487</f>
        <v>2.862167292004381</v>
      </c>
      <c r="H451">
        <v>2012</v>
      </c>
    </row>
    <row r="452" spans="1:8" ht="38.25" thickBot="1" x14ac:dyDescent="0.3">
      <c r="A452" s="76" t="s">
        <v>169</v>
      </c>
      <c r="B452" s="4" t="s">
        <v>18</v>
      </c>
      <c r="C452" s="6"/>
      <c r="D452" s="6"/>
      <c r="E452" s="6"/>
      <c r="F452" s="6"/>
      <c r="G452" s="65">
        <f>[1]Database!K488</f>
        <v>3.6168263292442502</v>
      </c>
      <c r="H452">
        <v>2012</v>
      </c>
    </row>
    <row r="453" spans="1:8" ht="38.25" thickBot="1" x14ac:dyDescent="0.3">
      <c r="A453" s="76" t="s">
        <v>170</v>
      </c>
      <c r="B453" s="4" t="s">
        <v>19</v>
      </c>
      <c r="C453" s="6"/>
      <c r="D453" s="6"/>
      <c r="E453" s="6"/>
      <c r="F453" s="6"/>
      <c r="G453" s="65">
        <f>[1]Database!K489</f>
        <v>3.1280357307776563</v>
      </c>
      <c r="H453">
        <v>2012</v>
      </c>
    </row>
    <row r="454" spans="1:8" ht="19.5" thickBot="1" x14ac:dyDescent="0.3">
      <c r="A454" s="76" t="s">
        <v>171</v>
      </c>
      <c r="B454" s="4" t="s">
        <v>20</v>
      </c>
      <c r="C454" s="6"/>
      <c r="D454" s="6"/>
      <c r="E454" s="6"/>
      <c r="F454" s="6"/>
      <c r="G454" s="65">
        <f>[1]Database!K490</f>
        <v>3.5874094216867469</v>
      </c>
      <c r="H454">
        <v>2012</v>
      </c>
    </row>
    <row r="455" spans="1:8" ht="19.5" thickBot="1" x14ac:dyDescent="0.3">
      <c r="A455" s="76" t="s">
        <v>172</v>
      </c>
      <c r="B455" s="4" t="s">
        <v>21</v>
      </c>
      <c r="C455" s="6"/>
      <c r="D455" s="6"/>
      <c r="E455" s="6"/>
      <c r="F455" s="6"/>
      <c r="G455" s="65">
        <f>[1]Database!K491</f>
        <v>3.3310231387732743</v>
      </c>
      <c r="H455">
        <v>2012</v>
      </c>
    </row>
    <row r="456" spans="1:8" ht="19.5" thickBot="1" x14ac:dyDescent="0.3">
      <c r="A456" s="76" t="s">
        <v>173</v>
      </c>
      <c r="B456" s="4" t="s">
        <v>22</v>
      </c>
      <c r="C456" s="6"/>
      <c r="D456" s="6"/>
      <c r="E456" s="6"/>
      <c r="F456" s="6"/>
      <c r="G456" s="65">
        <f>[1]Database!K492</f>
        <v>5.0534381023001096</v>
      </c>
      <c r="H456">
        <v>2012</v>
      </c>
    </row>
    <row r="457" spans="1:8" ht="19.5" thickBot="1" x14ac:dyDescent="0.3">
      <c r="A457" s="76" t="s">
        <v>174</v>
      </c>
      <c r="B457" s="4" t="s">
        <v>23</v>
      </c>
      <c r="C457" s="6"/>
      <c r="D457" s="6"/>
      <c r="E457" s="6"/>
      <c r="F457" s="6"/>
      <c r="G457" s="65">
        <f>[1]Database!K493</f>
        <v>4.7381304521358167</v>
      </c>
      <c r="H457">
        <v>2012</v>
      </c>
    </row>
    <row r="458" spans="1:8" ht="19.5" thickBot="1" x14ac:dyDescent="0.3">
      <c r="A458" s="76" t="s">
        <v>175</v>
      </c>
      <c r="B458" s="4" t="s">
        <v>24</v>
      </c>
      <c r="C458" s="6"/>
      <c r="D458" s="6"/>
      <c r="E458" s="6"/>
      <c r="F458" s="6"/>
      <c r="G458" s="65">
        <f>[1]Database!K494</f>
        <v>4.8960925426067909</v>
      </c>
      <c r="H458">
        <v>2012</v>
      </c>
    </row>
    <row r="459" spans="1:8" ht="19.5" thickBot="1" x14ac:dyDescent="0.3">
      <c r="A459" s="76" t="s">
        <v>176</v>
      </c>
      <c r="B459" s="4" t="s">
        <v>25</v>
      </c>
      <c r="C459" s="6"/>
      <c r="D459" s="6"/>
      <c r="E459" s="6"/>
      <c r="F459" s="6"/>
      <c r="G459" s="65">
        <f>[1]Database!K495</f>
        <v>4.5082738164293543</v>
      </c>
      <c r="H459">
        <v>2012</v>
      </c>
    </row>
    <row r="460" spans="1:8" ht="19.5" thickBot="1" x14ac:dyDescent="0.3">
      <c r="A460" s="76" t="s">
        <v>177</v>
      </c>
      <c r="B460" s="4" t="s">
        <v>26</v>
      </c>
      <c r="C460" s="6"/>
      <c r="D460" s="6"/>
      <c r="E460" s="6"/>
      <c r="F460" s="6"/>
      <c r="G460" s="65">
        <f>[1]Database!K496</f>
        <v>4.7989837283680181</v>
      </c>
      <c r="H460">
        <v>2012</v>
      </c>
    </row>
    <row r="461" spans="1:8" ht="19.5" thickBot="1" x14ac:dyDescent="0.3">
      <c r="A461" s="76" t="s">
        <v>178</v>
      </c>
      <c r="B461" s="4" t="s">
        <v>27</v>
      </c>
      <c r="C461" s="6"/>
      <c r="D461" s="6"/>
      <c r="E461" s="6"/>
      <c r="F461" s="6"/>
      <c r="G461" s="65">
        <f>[1]Database!K497</f>
        <v>3.936874938739686</v>
      </c>
      <c r="H461">
        <v>2012</v>
      </c>
    </row>
    <row r="462" spans="1:8" ht="19.5" thickBot="1" x14ac:dyDescent="0.3">
      <c r="A462" s="76" t="s">
        <v>179</v>
      </c>
      <c r="B462" s="4" t="s">
        <v>28</v>
      </c>
      <c r="C462" s="6"/>
      <c r="D462" s="6"/>
      <c r="E462" s="6"/>
      <c r="F462" s="6"/>
      <c r="G462" s="65">
        <f>[1]Database!K498</f>
        <v>3.9687667761226733</v>
      </c>
      <c r="H462">
        <v>2012</v>
      </c>
    </row>
    <row r="463" spans="1:8" ht="19.5" thickBot="1" x14ac:dyDescent="0.3">
      <c r="A463" s="76" t="s">
        <v>180</v>
      </c>
      <c r="B463" s="4" t="s">
        <v>29</v>
      </c>
      <c r="C463" s="6"/>
      <c r="D463" s="6"/>
      <c r="E463" s="6"/>
      <c r="F463" s="6"/>
      <c r="G463" s="65">
        <f>[1]Database!K499</f>
        <v>3.9687667761226733</v>
      </c>
      <c r="H463">
        <v>2012</v>
      </c>
    </row>
    <row r="464" spans="1:8" ht="19.5" thickBot="1" x14ac:dyDescent="0.3">
      <c r="A464" s="76" t="s">
        <v>181</v>
      </c>
      <c r="B464" s="4" t="s">
        <v>30</v>
      </c>
      <c r="C464" s="6"/>
      <c r="D464" s="6"/>
      <c r="E464" s="6"/>
      <c r="F464" s="6"/>
      <c r="G464" s="65">
        <f>[1]Database!K500</f>
        <v>4.2991759964950713</v>
      </c>
      <c r="H464">
        <v>2012</v>
      </c>
    </row>
    <row r="465" spans="1:8" ht="19.5" thickBot="1" x14ac:dyDescent="0.3">
      <c r="A465" s="76" t="s">
        <v>182</v>
      </c>
      <c r="B465" s="4" t="s">
        <v>31</v>
      </c>
      <c r="C465" s="6"/>
      <c r="D465" s="6"/>
      <c r="E465" s="6"/>
      <c r="F465" s="6"/>
      <c r="G465" s="65">
        <f>[1]Database!K501</f>
        <v>4.1669665818181816</v>
      </c>
      <c r="H465">
        <v>2012</v>
      </c>
    </row>
    <row r="466" spans="1:8" ht="19.5" thickBot="1" x14ac:dyDescent="0.3">
      <c r="A466" s="76" t="s">
        <v>183</v>
      </c>
      <c r="B466" s="4" t="s">
        <v>32</v>
      </c>
      <c r="C466" s="6"/>
      <c r="D466" s="6"/>
      <c r="E466" s="6"/>
      <c r="F466" s="6"/>
      <c r="G466" s="65">
        <f>[1]Database!K502</f>
        <v>4.0747212030668134</v>
      </c>
      <c r="H466">
        <v>2012</v>
      </c>
    </row>
    <row r="467" spans="1:8" ht="19.5" thickBot="1" x14ac:dyDescent="0.3">
      <c r="A467" s="76" t="s">
        <v>184</v>
      </c>
      <c r="B467" s="4" t="s">
        <v>33</v>
      </c>
      <c r="C467" s="6"/>
      <c r="D467" s="6"/>
      <c r="E467" s="6"/>
      <c r="F467" s="6"/>
      <c r="G467" s="65">
        <f>[1]Database!K503</f>
        <v>3</v>
      </c>
      <c r="H467">
        <v>2012</v>
      </c>
    </row>
    <row r="468" spans="1:8" ht="19.5" thickBot="1" x14ac:dyDescent="0.3">
      <c r="A468" s="76" t="s">
        <v>185</v>
      </c>
      <c r="B468" s="4" t="s">
        <v>34</v>
      </c>
      <c r="C468" s="6"/>
      <c r="D468" s="6"/>
      <c r="E468" s="6"/>
      <c r="F468" s="6"/>
      <c r="G468" s="65">
        <f>[1]Database!K504</f>
        <v>3.8352159453450163</v>
      </c>
      <c r="H468">
        <v>2012</v>
      </c>
    </row>
    <row r="469" spans="1:8" ht="19.5" thickBot="1" x14ac:dyDescent="0.3">
      <c r="A469" s="77" t="s">
        <v>186</v>
      </c>
      <c r="B469" s="7" t="s">
        <v>35</v>
      </c>
      <c r="C469" s="6"/>
      <c r="D469" s="6"/>
      <c r="E469" s="6"/>
      <c r="F469" s="6"/>
      <c r="G469" s="65">
        <f>[1]Database!K505</f>
        <v>3.9019913607338448</v>
      </c>
      <c r="H469">
        <v>2012</v>
      </c>
    </row>
    <row r="470" spans="1:8" ht="19.5" thickBot="1" x14ac:dyDescent="0.3">
      <c r="A470" s="78" t="s">
        <v>187</v>
      </c>
      <c r="B470" s="8" t="s">
        <v>36</v>
      </c>
      <c r="C470" s="9"/>
      <c r="D470" s="9"/>
      <c r="E470" s="9"/>
      <c r="F470" s="10"/>
      <c r="G470" s="66">
        <f>[1]Database!K506</f>
        <v>3.9281540442382257</v>
      </c>
      <c r="H470">
        <v>2012</v>
      </c>
    </row>
    <row r="471" spans="1:8" ht="19.5" thickBot="1" x14ac:dyDescent="0.3">
      <c r="A471" s="79" t="s">
        <v>188</v>
      </c>
      <c r="B471" s="11" t="s">
        <v>37</v>
      </c>
      <c r="C471" s="12"/>
      <c r="D471" s="12"/>
      <c r="E471" s="12"/>
      <c r="F471" s="12"/>
      <c r="G471" s="67">
        <f>[1]Database!K507</f>
        <v>4.2017600718510408</v>
      </c>
      <c r="H471">
        <v>2012</v>
      </c>
    </row>
    <row r="472" spans="1:8" ht="19.5" thickBot="1" x14ac:dyDescent="0.3">
      <c r="A472" s="80" t="s">
        <v>189</v>
      </c>
      <c r="B472" s="13" t="s">
        <v>38</v>
      </c>
      <c r="C472" s="14"/>
      <c r="D472" s="14"/>
      <c r="E472" s="14"/>
      <c r="F472" s="14"/>
      <c r="G472" s="67">
        <f>[1]Database!K508</f>
        <v>4.0078270595837893</v>
      </c>
      <c r="H472">
        <v>2012</v>
      </c>
    </row>
    <row r="473" spans="1:8" ht="19.5" thickBot="1" x14ac:dyDescent="0.3">
      <c r="A473" s="80" t="s">
        <v>190</v>
      </c>
      <c r="B473" s="13" t="s">
        <v>39</v>
      </c>
      <c r="C473" s="14"/>
      <c r="D473" s="14"/>
      <c r="E473" s="14"/>
      <c r="F473" s="14"/>
      <c r="G473" s="67">
        <f>[1]Database!K509</f>
        <v>3.3804000230010955</v>
      </c>
      <c r="H473">
        <v>2012</v>
      </c>
    </row>
    <row r="474" spans="1:8" ht="19.5" thickBot="1" x14ac:dyDescent="0.3">
      <c r="A474" s="80" t="s">
        <v>191</v>
      </c>
      <c r="B474" s="13" t="s">
        <v>40</v>
      </c>
      <c r="C474" s="14"/>
      <c r="D474" s="14"/>
      <c r="E474" s="14"/>
      <c r="F474" s="14"/>
      <c r="G474" s="67">
        <f>[1]Database!K510</f>
        <v>3.9737322584884995</v>
      </c>
      <c r="H474">
        <v>2012</v>
      </c>
    </row>
    <row r="475" spans="1:8" ht="19.5" thickBot="1" x14ac:dyDescent="0.3">
      <c r="A475" s="80" t="s">
        <v>192</v>
      </c>
      <c r="B475" s="13" t="s">
        <v>41</v>
      </c>
      <c r="C475" s="14"/>
      <c r="D475" s="14"/>
      <c r="E475" s="14"/>
      <c r="F475" s="14"/>
      <c r="G475" s="67">
        <f>[1]Database!K511</f>
        <v>3.111142380722892</v>
      </c>
      <c r="H475">
        <v>2012</v>
      </c>
    </row>
    <row r="476" spans="1:8" ht="19.5" thickBot="1" x14ac:dyDescent="0.3">
      <c r="A476" s="81" t="s">
        <v>193</v>
      </c>
      <c r="B476" s="15" t="s">
        <v>42</v>
      </c>
      <c r="C476" s="14"/>
      <c r="D476" s="14"/>
      <c r="E476" s="14"/>
      <c r="F476" s="14"/>
      <c r="G476" s="68">
        <f>[1]Database!K512</f>
        <v>294.850418379264</v>
      </c>
      <c r="H476">
        <v>2012</v>
      </c>
    </row>
    <row r="477" spans="1:8" ht="19.5" thickBot="1" x14ac:dyDescent="0.3">
      <c r="A477" s="80" t="s">
        <v>194</v>
      </c>
      <c r="B477" s="13" t="s">
        <v>43</v>
      </c>
      <c r="C477" s="14"/>
      <c r="D477" s="14"/>
      <c r="E477" s="14"/>
      <c r="F477" s="14"/>
      <c r="G477" s="67">
        <f>[1]Database!K513</f>
        <v>3.409155108025256</v>
      </c>
      <c r="H477">
        <v>2012</v>
      </c>
    </row>
    <row r="478" spans="1:8" ht="19.5" thickBot="1" x14ac:dyDescent="0.3">
      <c r="A478" s="80" t="s">
        <v>195</v>
      </c>
      <c r="B478" s="13" t="s">
        <v>44</v>
      </c>
      <c r="C478" s="14"/>
      <c r="D478" s="14"/>
      <c r="E478" s="14"/>
      <c r="F478" s="14"/>
      <c r="G478" s="67">
        <f>[1]Database!K514</f>
        <v>5.1772585877327497</v>
      </c>
      <c r="H478">
        <v>2012</v>
      </c>
    </row>
    <row r="479" spans="1:8" ht="19.5" thickBot="1" x14ac:dyDescent="0.3">
      <c r="A479" s="81" t="s">
        <v>196</v>
      </c>
      <c r="B479" s="15" t="s">
        <v>45</v>
      </c>
      <c r="C479" s="14"/>
      <c r="D479" s="14"/>
      <c r="E479" s="14"/>
      <c r="F479" s="14"/>
      <c r="G479" s="68">
        <f>[1]Database!K515</f>
        <v>37.122260805981099</v>
      </c>
      <c r="H479">
        <v>2012</v>
      </c>
    </row>
    <row r="480" spans="1:8" ht="19.5" thickBot="1" x14ac:dyDescent="0.3">
      <c r="A480" s="81" t="s">
        <v>197</v>
      </c>
      <c r="B480" s="15" t="s">
        <v>46</v>
      </c>
      <c r="C480" s="14"/>
      <c r="D480" s="14"/>
      <c r="E480" s="14"/>
      <c r="F480" s="14"/>
      <c r="G480" s="68">
        <f>[1]Database!K516</f>
        <v>74.9252081579763</v>
      </c>
      <c r="H480">
        <v>2012</v>
      </c>
    </row>
    <row r="481" spans="1:8" ht="19.5" thickBot="1" x14ac:dyDescent="0.3">
      <c r="A481" s="82" t="s">
        <v>198</v>
      </c>
      <c r="B481" s="16" t="s">
        <v>47</v>
      </c>
      <c r="C481" s="17"/>
      <c r="D481" s="17"/>
      <c r="E481" s="17"/>
      <c r="F481" s="17"/>
      <c r="G481" s="67">
        <f>[1]Database!K517</f>
        <v>4.6529882892934111</v>
      </c>
      <c r="H481">
        <v>2012</v>
      </c>
    </row>
    <row r="482" spans="1:8" ht="19.5" thickBot="1" x14ac:dyDescent="0.3">
      <c r="A482" s="83" t="s">
        <v>199</v>
      </c>
      <c r="B482" s="18" t="s">
        <v>48</v>
      </c>
      <c r="C482" s="19"/>
      <c r="D482" s="20"/>
      <c r="E482" s="20"/>
      <c r="F482" s="21"/>
      <c r="G482" s="66">
        <f>[1]Database!K518</f>
        <v>4.0310716986593338</v>
      </c>
      <c r="H482">
        <v>2012</v>
      </c>
    </row>
    <row r="483" spans="1:8" ht="36.75" thickBot="1" x14ac:dyDescent="0.3">
      <c r="A483" s="92" t="s">
        <v>200</v>
      </c>
      <c r="B483" s="22" t="s">
        <v>49</v>
      </c>
      <c r="C483" s="23"/>
      <c r="D483" s="23"/>
      <c r="E483" s="23"/>
      <c r="F483" s="23"/>
      <c r="G483" s="68">
        <f>[1]Database!K519</f>
        <v>0.22900000000000001</v>
      </c>
      <c r="H483">
        <v>2012</v>
      </c>
    </row>
    <row r="484" spans="1:8" ht="36.75" thickBot="1" x14ac:dyDescent="0.3">
      <c r="A484" s="76" t="s">
        <v>201</v>
      </c>
      <c r="B484" s="24" t="s">
        <v>50</v>
      </c>
      <c r="C484" s="25"/>
      <c r="D484" s="25"/>
      <c r="E484" s="25"/>
      <c r="F484" s="25"/>
      <c r="G484" s="68">
        <f>[1]Database!K520</f>
        <v>53.774000000000001</v>
      </c>
      <c r="H484">
        <v>2012</v>
      </c>
    </row>
    <row r="485" spans="1:8" ht="19.5" thickBot="1" x14ac:dyDescent="0.3">
      <c r="A485" s="76" t="s">
        <v>202</v>
      </c>
      <c r="B485" s="24" t="s">
        <v>51</v>
      </c>
      <c r="C485" s="25"/>
      <c r="D485" s="25"/>
      <c r="E485" s="25"/>
      <c r="F485" s="25"/>
      <c r="G485" s="68">
        <f>[1]Database!K521</f>
        <v>21.3</v>
      </c>
      <c r="H485">
        <v>2012</v>
      </c>
    </row>
    <row r="486" spans="1:8" ht="36.75" thickBot="1" x14ac:dyDescent="0.3">
      <c r="A486" s="76" t="s">
        <v>203</v>
      </c>
      <c r="B486" s="24" t="s">
        <v>52</v>
      </c>
      <c r="C486" s="25"/>
      <c r="D486" s="25"/>
      <c r="E486" s="25"/>
      <c r="F486" s="25"/>
      <c r="G486" s="68">
        <f>[1]Database!K522</f>
        <v>12.696999999999999</v>
      </c>
      <c r="H486">
        <v>2012</v>
      </c>
    </row>
    <row r="487" spans="1:8" ht="19.5" thickBot="1" x14ac:dyDescent="0.3">
      <c r="A487" s="86" t="s">
        <v>204</v>
      </c>
      <c r="B487" s="26" t="s">
        <v>53</v>
      </c>
      <c r="C487" s="25"/>
      <c r="D487" s="25"/>
      <c r="E487" s="25"/>
      <c r="F487" s="25"/>
      <c r="G487" s="68" t="s">
        <v>54</v>
      </c>
      <c r="H487">
        <v>2012</v>
      </c>
    </row>
    <row r="488" spans="1:8" ht="19.5" thickBot="1" x14ac:dyDescent="0.3">
      <c r="A488" s="83" t="s">
        <v>205</v>
      </c>
      <c r="B488" s="27" t="s">
        <v>55</v>
      </c>
      <c r="C488" s="28"/>
      <c r="D488" s="28"/>
      <c r="E488" s="28"/>
      <c r="F488" s="29"/>
      <c r="G488" s="71">
        <f>[1]Database!K524</f>
        <v>4.8295428571428571</v>
      </c>
      <c r="H488">
        <v>2012</v>
      </c>
    </row>
    <row r="489" spans="1:8" ht="19.5" thickBot="1" x14ac:dyDescent="0.3">
      <c r="A489" s="87" t="s">
        <v>206</v>
      </c>
      <c r="B489" s="30" t="s">
        <v>56</v>
      </c>
      <c r="C489" s="12"/>
      <c r="D489" s="12"/>
      <c r="E489" s="12"/>
      <c r="F489" s="12"/>
      <c r="G489" s="67">
        <f>[1]Database!K525</f>
        <v>6.1208902887185115</v>
      </c>
      <c r="H489">
        <v>2012</v>
      </c>
    </row>
    <row r="490" spans="1:8" ht="19.5" thickBot="1" x14ac:dyDescent="0.3">
      <c r="A490" s="88" t="s">
        <v>207</v>
      </c>
      <c r="B490" s="31" t="s">
        <v>57</v>
      </c>
      <c r="C490" s="14"/>
      <c r="D490" s="14"/>
      <c r="E490" s="14"/>
      <c r="F490" s="14"/>
      <c r="G490" s="67">
        <f>[1]Database!K527</f>
        <v>5.6073905375684561</v>
      </c>
      <c r="H490">
        <v>2012</v>
      </c>
    </row>
    <row r="491" spans="1:8" ht="19.5" thickBot="1" x14ac:dyDescent="0.3">
      <c r="A491" s="88" t="s">
        <v>208</v>
      </c>
      <c r="B491" s="31" t="s">
        <v>58</v>
      </c>
      <c r="C491" s="14"/>
      <c r="D491" s="14"/>
      <c r="E491" s="14"/>
      <c r="F491" s="14"/>
      <c r="G491" s="67">
        <f>[1]Database!K529</f>
        <v>5.458875977437021</v>
      </c>
      <c r="H491">
        <v>2012</v>
      </c>
    </row>
    <row r="492" spans="1:8" ht="19.5" thickBot="1" x14ac:dyDescent="0.3">
      <c r="A492" s="88" t="s">
        <v>209</v>
      </c>
      <c r="B492" s="31" t="s">
        <v>59</v>
      </c>
      <c r="C492" s="14"/>
      <c r="D492" s="14"/>
      <c r="E492" s="14"/>
      <c r="F492" s="14"/>
      <c r="G492" s="67">
        <f>[1]Database!K533</f>
        <v>6.4262714961100063</v>
      </c>
      <c r="H492">
        <v>2012</v>
      </c>
    </row>
    <row r="493" spans="1:8" ht="19.5" thickBot="1" x14ac:dyDescent="0.3">
      <c r="A493" s="88" t="s">
        <v>210</v>
      </c>
      <c r="B493" s="31" t="s">
        <v>60</v>
      </c>
      <c r="C493" s="14"/>
      <c r="D493" s="14"/>
      <c r="E493" s="14"/>
      <c r="F493" s="14"/>
      <c r="G493" s="67">
        <f>[1]Database!K534</f>
        <v>4.0718819305585985</v>
      </c>
      <c r="H493">
        <v>2012</v>
      </c>
    </row>
    <row r="494" spans="1:8" ht="19.5" thickBot="1" x14ac:dyDescent="0.3">
      <c r="A494" s="89" t="s">
        <v>211</v>
      </c>
      <c r="B494" s="32" t="s">
        <v>61</v>
      </c>
      <c r="C494" s="14"/>
      <c r="D494" s="14"/>
      <c r="E494" s="14"/>
      <c r="F494" s="14"/>
      <c r="G494" s="67">
        <f>[1]Database!K536</f>
        <v>5.5038823652792992</v>
      </c>
      <c r="H494">
        <v>2012</v>
      </c>
    </row>
    <row r="495" spans="1:8" ht="19.5" thickBot="1" x14ac:dyDescent="0.3">
      <c r="A495" s="83" t="s">
        <v>212</v>
      </c>
      <c r="B495" s="27" t="s">
        <v>62</v>
      </c>
      <c r="C495" s="33"/>
      <c r="D495" s="33"/>
      <c r="E495" s="33"/>
      <c r="F495" s="34"/>
      <c r="G495" s="66">
        <f>[1]Database!K537</f>
        <v>5.9650769306946527</v>
      </c>
      <c r="H495">
        <v>2012</v>
      </c>
    </row>
    <row r="496" spans="1:8" ht="19.5" thickBot="1" x14ac:dyDescent="0.3">
      <c r="A496" s="90" t="s">
        <v>213</v>
      </c>
      <c r="B496" s="35" t="s">
        <v>63</v>
      </c>
      <c r="C496" s="36" t="s">
        <v>64</v>
      </c>
      <c r="D496" s="36" t="s">
        <v>65</v>
      </c>
      <c r="E496" s="36" t="s">
        <v>66</v>
      </c>
      <c r="F496" s="37" t="s">
        <v>67</v>
      </c>
      <c r="G496" s="69">
        <f>[1]Database!K538</f>
        <v>4.6884613826837676</v>
      </c>
      <c r="H496">
        <v>2012</v>
      </c>
    </row>
    <row r="497" spans="1:8" ht="19.5" thickBot="1" x14ac:dyDescent="0.3">
      <c r="A497" s="91" t="s">
        <v>214</v>
      </c>
      <c r="B497" s="38" t="s">
        <v>68</v>
      </c>
      <c r="C497" s="39"/>
      <c r="D497" s="39"/>
      <c r="E497" s="39"/>
      <c r="F497" s="39"/>
      <c r="G497" s="68">
        <f>[1]Database!K539</f>
        <v>90.890029999999996</v>
      </c>
      <c r="H497">
        <v>2012</v>
      </c>
    </row>
    <row r="498" spans="1:8" ht="19.5" thickBot="1" x14ac:dyDescent="0.3">
      <c r="A498" s="85" t="s">
        <v>215</v>
      </c>
      <c r="B498" s="40" t="s">
        <v>69</v>
      </c>
      <c r="C498" s="6"/>
      <c r="D498" s="6"/>
      <c r="E498" s="6"/>
      <c r="F498" s="6"/>
      <c r="G498" s="68">
        <f>[1]Database!K540</f>
        <v>42.773359999999997</v>
      </c>
      <c r="H498">
        <v>2012</v>
      </c>
    </row>
    <row r="499" spans="1:8" ht="19.5" thickBot="1" x14ac:dyDescent="0.3">
      <c r="A499" s="76" t="s">
        <v>216</v>
      </c>
      <c r="B499" s="41" t="s">
        <v>70</v>
      </c>
      <c r="C499" s="6"/>
      <c r="D499" s="6"/>
      <c r="E499" s="6"/>
      <c r="F499" s="6"/>
      <c r="G499" s="65">
        <f>[1]Database!K541</f>
        <v>5.0680088898672349</v>
      </c>
      <c r="H499">
        <v>2012</v>
      </c>
    </row>
    <row r="500" spans="1:8" ht="19.5" thickBot="1" x14ac:dyDescent="0.3">
      <c r="A500" s="76" t="s">
        <v>217</v>
      </c>
      <c r="B500" s="41" t="s">
        <v>71</v>
      </c>
      <c r="C500" s="6"/>
      <c r="D500" s="6"/>
      <c r="E500" s="6"/>
      <c r="F500" s="6"/>
      <c r="G500" s="65">
        <f>[1]Database!K542</f>
        <v>3.2922296446878425</v>
      </c>
      <c r="H500">
        <v>2012</v>
      </c>
    </row>
    <row r="501" spans="1:8" ht="19.5" thickBot="1" x14ac:dyDescent="0.3">
      <c r="A501" s="76" t="s">
        <v>218</v>
      </c>
      <c r="B501" s="41" t="s">
        <v>72</v>
      </c>
      <c r="C501" s="6"/>
      <c r="D501" s="6"/>
      <c r="E501" s="6"/>
      <c r="F501" s="6"/>
      <c r="G501" s="65">
        <f>[1]Database!K543</f>
        <v>4.6289575128148961</v>
      </c>
      <c r="H501">
        <v>2012</v>
      </c>
    </row>
    <row r="502" spans="1:8" ht="19.5" thickBot="1" x14ac:dyDescent="0.3">
      <c r="A502" s="76" t="s">
        <v>219</v>
      </c>
      <c r="B502" s="41" t="s">
        <v>73</v>
      </c>
      <c r="C502" s="6"/>
      <c r="D502" s="6"/>
      <c r="E502" s="6"/>
      <c r="F502" s="6"/>
      <c r="G502" s="65">
        <f>[1]Database!K544</f>
        <v>3.8520157879518075</v>
      </c>
      <c r="H502">
        <v>2012</v>
      </c>
    </row>
    <row r="503" spans="1:8" ht="19.5" thickBot="1" x14ac:dyDescent="0.3">
      <c r="A503" s="76" t="s">
        <v>220</v>
      </c>
      <c r="B503" s="41" t="s">
        <v>74</v>
      </c>
      <c r="C503" s="6"/>
      <c r="D503" s="6"/>
      <c r="E503" s="6"/>
      <c r="F503" s="6"/>
      <c r="G503" s="65">
        <f>[1]Database!K545</f>
        <v>2.9336442357064625</v>
      </c>
      <c r="H503">
        <v>2012</v>
      </c>
    </row>
    <row r="504" spans="1:8" ht="19.5" thickBot="1" x14ac:dyDescent="0.3">
      <c r="A504" s="76" t="s">
        <v>221</v>
      </c>
      <c r="B504" s="41" t="s">
        <v>75</v>
      </c>
      <c r="C504" s="6"/>
      <c r="D504" s="6"/>
      <c r="E504" s="6"/>
      <c r="F504" s="6"/>
      <c r="G504" s="65">
        <f>[1]Database!K546</f>
        <v>3.6767117952902524</v>
      </c>
      <c r="H504">
        <v>2012</v>
      </c>
    </row>
    <row r="505" spans="1:8" ht="19.5" thickBot="1" x14ac:dyDescent="0.3">
      <c r="A505" s="76" t="s">
        <v>222</v>
      </c>
      <c r="B505" s="41" t="s">
        <v>76</v>
      </c>
      <c r="C505" s="6"/>
      <c r="D505" s="6"/>
      <c r="E505" s="6"/>
      <c r="F505" s="6"/>
      <c r="G505" s="65">
        <f>[1]Database!K547</f>
        <v>4.1040565082146774</v>
      </c>
      <c r="H505">
        <v>2012</v>
      </c>
    </row>
    <row r="506" spans="1:8" ht="19.5" thickBot="1" x14ac:dyDescent="0.3">
      <c r="A506" s="76" t="s">
        <v>223</v>
      </c>
      <c r="B506" s="41" t="s">
        <v>77</v>
      </c>
      <c r="C506" s="6"/>
      <c r="D506" s="6"/>
      <c r="E506" s="6"/>
      <c r="F506" s="6"/>
      <c r="G506" s="65">
        <f>[1]Database!K548</f>
        <v>3.0281968387732752</v>
      </c>
      <c r="H506">
        <v>2012</v>
      </c>
    </row>
    <row r="507" spans="1:8" ht="19.5" thickBot="1" x14ac:dyDescent="0.3">
      <c r="A507" s="77" t="s">
        <v>224</v>
      </c>
      <c r="B507" s="42" t="s">
        <v>78</v>
      </c>
      <c r="C507" s="6"/>
      <c r="D507" s="6"/>
      <c r="E507" s="6"/>
      <c r="F507" s="6"/>
      <c r="G507" s="65">
        <f>[1]Database!K549</f>
        <v>3.5661266734939763</v>
      </c>
      <c r="H507">
        <v>2012</v>
      </c>
    </row>
    <row r="508" spans="1:8" ht="19.5" thickBot="1" x14ac:dyDescent="0.3">
      <c r="A508" s="83" t="s">
        <v>225</v>
      </c>
      <c r="B508" s="43" t="s">
        <v>79</v>
      </c>
      <c r="C508" s="9"/>
      <c r="D508" s="9"/>
      <c r="E508" s="9"/>
      <c r="F508" s="10"/>
      <c r="G508" s="66">
        <f>[1]Database!K550</f>
        <v>4.1036157862171541</v>
      </c>
      <c r="H508">
        <v>2012</v>
      </c>
    </row>
    <row r="509" spans="1:8" ht="19.5" thickBot="1" x14ac:dyDescent="0.3">
      <c r="A509" s="87" t="s">
        <v>226</v>
      </c>
      <c r="B509" s="30" t="s">
        <v>80</v>
      </c>
      <c r="C509" s="12"/>
      <c r="D509" s="12"/>
      <c r="E509" s="12"/>
      <c r="F509" s="12"/>
      <c r="G509" s="67">
        <f>[1]Database!K551</f>
        <v>4.2554031851040524</v>
      </c>
      <c r="H509">
        <v>2012</v>
      </c>
    </row>
    <row r="510" spans="1:8" ht="19.5" thickBot="1" x14ac:dyDescent="0.3">
      <c r="A510" s="88" t="s">
        <v>227</v>
      </c>
      <c r="B510" s="31" t="s">
        <v>81</v>
      </c>
      <c r="C510" s="14"/>
      <c r="D510" s="14"/>
      <c r="E510" s="14"/>
      <c r="F510" s="14"/>
      <c r="G510" s="67">
        <f>[1]Database!K552</f>
        <v>4.0188587233296822</v>
      </c>
      <c r="H510">
        <v>2012</v>
      </c>
    </row>
    <row r="511" spans="1:8" ht="19.5" thickBot="1" x14ac:dyDescent="0.3">
      <c r="A511" s="88" t="s">
        <v>228</v>
      </c>
      <c r="B511" s="31" t="s">
        <v>82</v>
      </c>
      <c r="C511" s="14"/>
      <c r="D511" s="14"/>
      <c r="E511" s="14"/>
      <c r="F511" s="14"/>
      <c r="G511" s="67">
        <f>[1]Database!K553</f>
        <v>4.1473477842278212</v>
      </c>
      <c r="H511">
        <v>2012</v>
      </c>
    </row>
    <row r="512" spans="1:8" ht="19.5" thickBot="1" x14ac:dyDescent="0.3">
      <c r="A512" s="88" t="s">
        <v>229</v>
      </c>
      <c r="B512" s="31" t="s">
        <v>83</v>
      </c>
      <c r="C512" s="14"/>
      <c r="D512" s="14"/>
      <c r="E512" s="14"/>
      <c r="F512" s="14"/>
      <c r="G512" s="67" t="str">
        <f>[1]Database!K554</f>
        <v>-</v>
      </c>
      <c r="H512">
        <v>2012</v>
      </c>
    </row>
    <row r="513" spans="1:8" ht="19.5" thickBot="1" x14ac:dyDescent="0.3">
      <c r="A513" s="88" t="s">
        <v>230</v>
      </c>
      <c r="B513" s="31" t="s">
        <v>84</v>
      </c>
      <c r="C513" s="14"/>
      <c r="D513" s="14"/>
      <c r="E513" s="14"/>
      <c r="F513" s="14"/>
      <c r="G513" s="67">
        <f>[1]Database!K557</f>
        <v>3.5269380249726181</v>
      </c>
      <c r="H513">
        <v>2012</v>
      </c>
    </row>
    <row r="514" spans="1:8" ht="19.5" thickBot="1" x14ac:dyDescent="0.3">
      <c r="A514" s="88" t="s">
        <v>231</v>
      </c>
      <c r="B514" s="13" t="s">
        <v>85</v>
      </c>
      <c r="C514" s="14"/>
      <c r="D514" s="14"/>
      <c r="E514" s="14"/>
      <c r="F514" s="14"/>
      <c r="G514" s="67">
        <f>[1]Database!K559</f>
        <v>4.2917677577930968</v>
      </c>
      <c r="H514">
        <v>2012</v>
      </c>
    </row>
    <row r="515" spans="1:8" ht="19.5" thickBot="1" x14ac:dyDescent="0.3">
      <c r="A515" s="88" t="s">
        <v>232</v>
      </c>
      <c r="B515" s="31" t="s">
        <v>86</v>
      </c>
      <c r="C515" s="14"/>
      <c r="D515" s="14"/>
      <c r="E515" s="14"/>
      <c r="F515" s="14"/>
      <c r="G515" s="67">
        <f>[1]Database!K560</f>
        <v>3.6611886133625413</v>
      </c>
      <c r="H515">
        <v>2012</v>
      </c>
    </row>
    <row r="516" spans="1:8" ht="19.5" thickBot="1" x14ac:dyDescent="0.3">
      <c r="A516" s="88" t="s">
        <v>233</v>
      </c>
      <c r="B516" s="31" t="s">
        <v>87</v>
      </c>
      <c r="C516" s="14"/>
      <c r="D516" s="14"/>
      <c r="E516" s="14"/>
      <c r="F516" s="14"/>
      <c r="G516" s="67">
        <f>[1]Database!K561</f>
        <v>2.2389938400876233</v>
      </c>
      <c r="H516">
        <v>2012</v>
      </c>
    </row>
    <row r="517" spans="1:8" ht="36.75" thickBot="1" x14ac:dyDescent="0.3">
      <c r="A517" s="88" t="s">
        <v>234</v>
      </c>
      <c r="B517" s="31" t="s">
        <v>88</v>
      </c>
      <c r="C517" s="14"/>
      <c r="D517" s="14"/>
      <c r="E517" s="14"/>
      <c r="F517" s="14"/>
      <c r="G517" s="67">
        <f>[1]Database!K562</f>
        <v>3.5191581180722888</v>
      </c>
      <c r="H517">
        <v>2012</v>
      </c>
    </row>
    <row r="518" spans="1:8" ht="19.5" thickBot="1" x14ac:dyDescent="0.3">
      <c r="A518" s="88" t="s">
        <v>235</v>
      </c>
      <c r="B518" s="31" t="s">
        <v>89</v>
      </c>
      <c r="C518" s="14"/>
      <c r="D518" s="14"/>
      <c r="E518" s="14"/>
      <c r="F518" s="14"/>
      <c r="G518" s="67">
        <f>[1]Database!K563</f>
        <v>3.5529004278203726</v>
      </c>
      <c r="H518">
        <v>2012</v>
      </c>
    </row>
    <row r="519" spans="1:8" ht="19.5" thickBot="1" x14ac:dyDescent="0.3">
      <c r="A519" s="88" t="s">
        <v>236</v>
      </c>
      <c r="B519" s="13" t="s">
        <v>90</v>
      </c>
      <c r="C519" s="14"/>
      <c r="D519" s="14"/>
      <c r="E519" s="14"/>
      <c r="F519" s="14"/>
      <c r="G519" s="67">
        <f>[1]Database!K566</f>
        <v>2.7386027749369624</v>
      </c>
      <c r="H519">
        <v>2012</v>
      </c>
    </row>
    <row r="520" spans="1:8" ht="19.5" thickBot="1" x14ac:dyDescent="0.3">
      <c r="A520" s="88" t="s">
        <v>237</v>
      </c>
      <c r="B520" s="31" t="s">
        <v>91</v>
      </c>
      <c r="C520" s="14"/>
      <c r="D520" s="14"/>
      <c r="E520" s="14"/>
      <c r="F520" s="14"/>
      <c r="G520" s="67">
        <f>[1]Database!K567</f>
        <v>4.0686888316854777</v>
      </c>
      <c r="H520">
        <v>2012</v>
      </c>
    </row>
    <row r="521" spans="1:8" ht="19.5" thickBot="1" x14ac:dyDescent="0.3">
      <c r="A521" s="88" t="s">
        <v>238</v>
      </c>
      <c r="B521" s="31" t="s">
        <v>92</v>
      </c>
      <c r="C521" s="14"/>
      <c r="D521" s="14"/>
      <c r="E521" s="14"/>
      <c r="F521" s="14"/>
      <c r="G521" s="67">
        <f>[1]Database!K568</f>
        <v>4.0143015235487409</v>
      </c>
      <c r="H521">
        <v>2012</v>
      </c>
    </row>
    <row r="522" spans="1:8" ht="19.5" thickBot="1" x14ac:dyDescent="0.3">
      <c r="A522" s="88" t="s">
        <v>239</v>
      </c>
      <c r="B522" s="31" t="s">
        <v>93</v>
      </c>
      <c r="C522" s="14"/>
      <c r="D522" s="14"/>
      <c r="E522" s="14"/>
      <c r="F522" s="14"/>
      <c r="G522" s="67">
        <f>[1]Database!K569</f>
        <v>3.7115780736035049</v>
      </c>
      <c r="H522">
        <v>2012</v>
      </c>
    </row>
    <row r="523" spans="1:8" ht="19.5" thickBot="1" x14ac:dyDescent="0.3">
      <c r="A523" s="89" t="s">
        <v>240</v>
      </c>
      <c r="B523" s="32" t="s">
        <v>94</v>
      </c>
      <c r="C523" s="14"/>
      <c r="D523" s="14"/>
      <c r="E523" s="14"/>
      <c r="F523" s="14"/>
      <c r="G523" s="67">
        <f>[1]Database!K570</f>
        <v>3.8629397985761229</v>
      </c>
      <c r="H523">
        <v>2012</v>
      </c>
    </row>
    <row r="524" spans="1:8" ht="19.5" thickBot="1" x14ac:dyDescent="0.3">
      <c r="A524" s="83" t="s">
        <v>241</v>
      </c>
      <c r="B524" s="18" t="s">
        <v>95</v>
      </c>
      <c r="C524" s="33"/>
      <c r="D524" s="33"/>
      <c r="E524" s="33"/>
      <c r="F524" s="34"/>
      <c r="G524" s="66">
        <f>[1]Database!K571</f>
        <v>4.0001058206490256</v>
      </c>
      <c r="H524">
        <v>2012</v>
      </c>
    </row>
    <row r="525" spans="1:8" ht="19.5" thickBot="1" x14ac:dyDescent="0.3">
      <c r="A525" s="92" t="s">
        <v>242</v>
      </c>
      <c r="B525" s="44" t="s">
        <v>96</v>
      </c>
      <c r="C525" s="45"/>
      <c r="D525" s="45"/>
      <c r="E525" s="45"/>
      <c r="F525" s="45"/>
      <c r="G525" s="65">
        <f>[1]Database!K572</f>
        <v>3.8094274935377879</v>
      </c>
      <c r="H525">
        <v>2012</v>
      </c>
    </row>
    <row r="526" spans="1:8" ht="19.5" thickBot="1" x14ac:dyDescent="0.3">
      <c r="A526" s="76" t="s">
        <v>243</v>
      </c>
      <c r="B526" s="4" t="s">
        <v>97</v>
      </c>
      <c r="C526" s="6"/>
      <c r="D526" s="6"/>
      <c r="E526" s="6"/>
      <c r="F526" s="6"/>
      <c r="G526" s="65">
        <f>[1]Database!K573</f>
        <v>3.6889309345016432</v>
      </c>
      <c r="H526">
        <v>2012</v>
      </c>
    </row>
    <row r="527" spans="1:8" ht="19.5" thickBot="1" x14ac:dyDescent="0.3">
      <c r="A527" s="76" t="s">
        <v>244</v>
      </c>
      <c r="B527" s="4" t="s">
        <v>98</v>
      </c>
      <c r="C527" s="6"/>
      <c r="D527" s="6"/>
      <c r="E527" s="6"/>
      <c r="F527" s="6"/>
      <c r="G527" s="65">
        <f>[1]Database!K574</f>
        <v>3.4832645660460027</v>
      </c>
      <c r="H527">
        <v>2012</v>
      </c>
    </row>
    <row r="528" spans="1:8" ht="19.5" thickBot="1" x14ac:dyDescent="0.3">
      <c r="A528" s="76" t="s">
        <v>245</v>
      </c>
      <c r="B528" s="4" t="s">
        <v>99</v>
      </c>
      <c r="C528" s="6"/>
      <c r="D528" s="6"/>
      <c r="E528" s="6"/>
      <c r="F528" s="6"/>
      <c r="G528" s="65" t="str">
        <f>[1]Database!K575</f>
        <v>-</v>
      </c>
      <c r="H528">
        <v>2012</v>
      </c>
    </row>
    <row r="529" spans="1:8" ht="19.5" thickBot="1" x14ac:dyDescent="0.3">
      <c r="A529" s="85" t="s">
        <v>246</v>
      </c>
      <c r="B529" s="15" t="s">
        <v>100</v>
      </c>
      <c r="C529" s="6"/>
      <c r="D529" s="6"/>
      <c r="E529" s="6"/>
      <c r="F529" s="6"/>
      <c r="G529" s="68">
        <f>[1]Database!K576</f>
        <v>23.111111111111111</v>
      </c>
      <c r="H529">
        <v>2012</v>
      </c>
    </row>
    <row r="530" spans="1:8" ht="19.5" thickBot="1" x14ac:dyDescent="0.3">
      <c r="A530" s="76" t="s">
        <v>247</v>
      </c>
      <c r="B530" s="4" t="s">
        <v>101</v>
      </c>
      <c r="C530" s="6"/>
      <c r="D530" s="6"/>
      <c r="E530" s="6"/>
      <c r="F530" s="6"/>
      <c r="G530" s="65">
        <f>[1]Database!K577</f>
        <v>3.815779091856879</v>
      </c>
      <c r="H530">
        <v>2012</v>
      </c>
    </row>
    <row r="531" spans="1:8" ht="19.5" thickBot="1" x14ac:dyDescent="0.3">
      <c r="A531" s="76" t="s">
        <v>248</v>
      </c>
      <c r="B531" s="4" t="s">
        <v>102</v>
      </c>
      <c r="C531" s="6"/>
      <c r="D531" s="6"/>
      <c r="E531" s="6"/>
      <c r="F531" s="6"/>
      <c r="G531" s="65">
        <f>[1]Database!K578</f>
        <v>3.1567266508214678</v>
      </c>
      <c r="H531">
        <v>2012</v>
      </c>
    </row>
    <row r="532" spans="1:8" ht="19.5" thickBot="1" x14ac:dyDescent="0.3">
      <c r="A532" s="76" t="s">
        <v>249</v>
      </c>
      <c r="B532" s="4" t="s">
        <v>103</v>
      </c>
      <c r="C532" s="6"/>
      <c r="D532" s="6"/>
      <c r="E532" s="6"/>
      <c r="F532" s="6"/>
      <c r="G532" s="65">
        <f>[1]Database!K579</f>
        <v>3.5076148175246447</v>
      </c>
      <c r="H532">
        <v>2012</v>
      </c>
    </row>
    <row r="533" spans="1:8" ht="19.5" thickBot="1" x14ac:dyDescent="0.3">
      <c r="A533" s="76" t="s">
        <v>250</v>
      </c>
      <c r="B533" s="4" t="s">
        <v>104</v>
      </c>
      <c r="C533" s="6"/>
      <c r="D533" s="6"/>
      <c r="E533" s="6"/>
      <c r="F533" s="6"/>
      <c r="G533" s="65" t="str">
        <f>[1]Database!K580</f>
        <v>-</v>
      </c>
      <c r="H533">
        <v>2012</v>
      </c>
    </row>
    <row r="534" spans="1:8" ht="19.5" thickBot="1" x14ac:dyDescent="0.3">
      <c r="A534" s="76" t="s">
        <v>251</v>
      </c>
      <c r="B534" s="4" t="s">
        <v>105</v>
      </c>
      <c r="C534" s="6"/>
      <c r="D534" s="6"/>
      <c r="E534" s="6"/>
      <c r="F534" s="6"/>
      <c r="G534" s="65" t="str">
        <f>[1]Database!K581</f>
        <v>-</v>
      </c>
      <c r="H534">
        <v>2012</v>
      </c>
    </row>
    <row r="535" spans="1:8" ht="19.5" thickBot="1" x14ac:dyDescent="0.3">
      <c r="A535" s="76" t="s">
        <v>252</v>
      </c>
      <c r="B535" s="4" t="s">
        <v>106</v>
      </c>
      <c r="C535" s="6"/>
      <c r="D535" s="6"/>
      <c r="E535" s="6"/>
      <c r="F535" s="6"/>
      <c r="G535" s="65">
        <f>[1]Database!K582</f>
        <v>0.22727272727272729</v>
      </c>
      <c r="H535">
        <v>2012</v>
      </c>
    </row>
    <row r="536" spans="1:8" ht="19.5" thickBot="1" x14ac:dyDescent="0.3">
      <c r="A536" s="77" t="s">
        <v>253</v>
      </c>
      <c r="B536" s="7" t="s">
        <v>107</v>
      </c>
      <c r="C536" s="6"/>
      <c r="D536" s="6"/>
      <c r="E536" s="6"/>
      <c r="F536" s="6"/>
      <c r="G536" s="65">
        <f>[1]Database!K583</f>
        <v>2.5521854890235884</v>
      </c>
      <c r="H536">
        <v>2012</v>
      </c>
    </row>
    <row r="537" spans="1:8" ht="19.5" thickBot="1" x14ac:dyDescent="0.3">
      <c r="A537" s="83" t="s">
        <v>254</v>
      </c>
      <c r="B537" s="18" t="s">
        <v>108</v>
      </c>
      <c r="C537" s="9"/>
      <c r="D537" s="9"/>
      <c r="E537" s="9"/>
      <c r="F537" s="10"/>
      <c r="G537" s="66">
        <f>[1]Database!K584</f>
        <v>3.183982290440234</v>
      </c>
      <c r="H537">
        <v>2012</v>
      </c>
    </row>
    <row r="538" spans="1:8" ht="19.5" thickBot="1" x14ac:dyDescent="0.3">
      <c r="A538" s="87" t="s">
        <v>255</v>
      </c>
      <c r="B538" s="11" t="s">
        <v>109</v>
      </c>
      <c r="C538" s="12"/>
      <c r="D538" s="12"/>
      <c r="E538" s="12"/>
      <c r="F538" s="12"/>
      <c r="G538" s="67">
        <f>[1]Database!K585</f>
        <v>3.2514684407447976</v>
      </c>
      <c r="H538">
        <v>2012</v>
      </c>
    </row>
    <row r="539" spans="1:8" ht="19.5" thickBot="1" x14ac:dyDescent="0.3">
      <c r="A539" s="88" t="s">
        <v>256</v>
      </c>
      <c r="B539" s="13" t="s">
        <v>110</v>
      </c>
      <c r="C539" s="14"/>
      <c r="D539" s="14"/>
      <c r="E539" s="14"/>
      <c r="F539" s="14"/>
      <c r="G539" s="67">
        <f>[1]Database!K586</f>
        <v>3.2433146876232204</v>
      </c>
      <c r="H539">
        <v>2012</v>
      </c>
    </row>
    <row r="540" spans="1:8" ht="19.5" thickBot="1" x14ac:dyDescent="0.3">
      <c r="A540" s="88" t="s">
        <v>257</v>
      </c>
      <c r="B540" s="13" t="s">
        <v>111</v>
      </c>
      <c r="C540" s="14"/>
      <c r="D540" s="14"/>
      <c r="E540" s="14"/>
      <c r="F540" s="14"/>
      <c r="G540" s="67">
        <f>[1]Database!K587</f>
        <v>3.4769067447973718</v>
      </c>
      <c r="H540">
        <v>2012</v>
      </c>
    </row>
    <row r="541" spans="1:8" ht="19.5" thickBot="1" x14ac:dyDescent="0.3">
      <c r="A541" s="88" t="s">
        <v>258</v>
      </c>
      <c r="B541" s="13" t="s">
        <v>112</v>
      </c>
      <c r="C541" s="14"/>
      <c r="D541" s="14"/>
      <c r="E541" s="14"/>
      <c r="F541" s="14"/>
      <c r="G541" s="67">
        <f>[1]Database!K588</f>
        <v>1.6736211303395401</v>
      </c>
      <c r="H541">
        <v>2012</v>
      </c>
    </row>
    <row r="542" spans="1:8" ht="19.5" thickBot="1" x14ac:dyDescent="0.3">
      <c r="A542" s="88" t="s">
        <v>259</v>
      </c>
      <c r="B542" s="13" t="s">
        <v>113</v>
      </c>
      <c r="C542" s="14"/>
      <c r="D542" s="14"/>
      <c r="E542" s="14"/>
      <c r="F542" s="14"/>
      <c r="G542" s="67">
        <f>[1]Database!K589</f>
        <v>1.8990251945235488</v>
      </c>
      <c r="H542">
        <v>2012</v>
      </c>
    </row>
    <row r="543" spans="1:8" ht="19.5" thickBot="1" x14ac:dyDescent="0.3">
      <c r="A543" s="88" t="s">
        <v>260</v>
      </c>
      <c r="B543" s="13" t="s">
        <v>114</v>
      </c>
      <c r="C543" s="14"/>
      <c r="D543" s="14"/>
      <c r="E543" s="14"/>
      <c r="F543" s="14"/>
      <c r="G543" s="67">
        <f>[1]Database!K590</f>
        <v>2.7088672396056959</v>
      </c>
      <c r="H543">
        <v>2012</v>
      </c>
    </row>
    <row r="544" spans="1:8" ht="19.5" thickBot="1" x14ac:dyDescent="0.3">
      <c r="A544" s="88" t="s">
        <v>261</v>
      </c>
      <c r="B544" s="13" t="s">
        <v>115</v>
      </c>
      <c r="C544" s="14"/>
      <c r="D544" s="14"/>
      <c r="E544" s="14"/>
      <c r="F544" s="14"/>
      <c r="G544" s="67">
        <f>[1]Database!K591</f>
        <v>4.5555892470974815</v>
      </c>
      <c r="H544">
        <v>2012</v>
      </c>
    </row>
    <row r="545" spans="1:8" ht="19.5" thickBot="1" x14ac:dyDescent="0.3">
      <c r="A545" s="88" t="s">
        <v>262</v>
      </c>
      <c r="B545" s="13" t="s">
        <v>116</v>
      </c>
      <c r="C545" s="14"/>
      <c r="D545" s="14"/>
      <c r="E545" s="14"/>
      <c r="F545" s="14"/>
      <c r="G545" s="67">
        <f>[1]Database!K592</f>
        <v>4.0187113009857622</v>
      </c>
      <c r="H545">
        <v>2012</v>
      </c>
    </row>
    <row r="546" spans="1:8" ht="19.5" thickBot="1" x14ac:dyDescent="0.3">
      <c r="A546" s="88" t="s">
        <v>263</v>
      </c>
      <c r="B546" s="13" t="s">
        <v>117</v>
      </c>
      <c r="C546" s="14"/>
      <c r="D546" s="14"/>
      <c r="E546" s="14"/>
      <c r="F546" s="14"/>
      <c r="G546" s="67">
        <f>[1]Database!K593</f>
        <v>4</v>
      </c>
      <c r="H546">
        <v>2012</v>
      </c>
    </row>
    <row r="547" spans="1:8" ht="19.5" thickBot="1" x14ac:dyDescent="0.3">
      <c r="A547" s="89" t="s">
        <v>264</v>
      </c>
      <c r="B547" s="16" t="s">
        <v>118</v>
      </c>
      <c r="C547" s="14"/>
      <c r="D547" s="14"/>
      <c r="E547" s="14"/>
      <c r="F547" s="14"/>
      <c r="G547" s="67">
        <f>[1]Database!K594</f>
        <v>3.9914335160277479</v>
      </c>
      <c r="H547">
        <v>2012</v>
      </c>
    </row>
    <row r="548" spans="1:8" ht="19.5" thickBot="1" x14ac:dyDescent="0.3">
      <c r="A548" s="83" t="s">
        <v>265</v>
      </c>
      <c r="B548" s="27" t="s">
        <v>119</v>
      </c>
      <c r="C548" s="28"/>
      <c r="D548" s="28"/>
      <c r="E548" s="28"/>
      <c r="F548" s="29"/>
      <c r="G548" s="66">
        <f>[1]Database!K595</f>
        <v>3.3501503778167221</v>
      </c>
      <c r="H548">
        <v>2012</v>
      </c>
    </row>
    <row r="549" spans="1:8" ht="19.5" thickBot="1" x14ac:dyDescent="0.3">
      <c r="A549" s="92" t="s">
        <v>266</v>
      </c>
      <c r="B549" s="46" t="s">
        <v>120</v>
      </c>
      <c r="C549" s="45"/>
      <c r="D549" s="45"/>
      <c r="E549" s="45"/>
      <c r="F549" s="45"/>
      <c r="G549" s="65">
        <f>[1]Database!K596</f>
        <v>4.2171144556407452</v>
      </c>
      <c r="H549">
        <v>2012</v>
      </c>
    </row>
    <row r="550" spans="1:8" ht="19.5" thickBot="1" x14ac:dyDescent="0.3">
      <c r="A550" s="76" t="s">
        <v>267</v>
      </c>
      <c r="B550" s="47" t="s">
        <v>121</v>
      </c>
      <c r="C550" s="6"/>
      <c r="D550" s="6"/>
      <c r="E550" s="6"/>
      <c r="F550" s="6"/>
      <c r="G550" s="65">
        <f>[1]Database!K597</f>
        <v>4.0819979469879515</v>
      </c>
      <c r="H550">
        <v>2012</v>
      </c>
    </row>
    <row r="551" spans="1:8" ht="19.5" thickBot="1" x14ac:dyDescent="0.3">
      <c r="A551" s="76" t="s">
        <v>268</v>
      </c>
      <c r="B551" s="47" t="s">
        <v>122</v>
      </c>
      <c r="C551" s="6"/>
      <c r="D551" s="6"/>
      <c r="E551" s="6"/>
      <c r="F551" s="6"/>
      <c r="G551" s="65">
        <f>[1]Database!K598</f>
        <v>4.0032734593647321</v>
      </c>
      <c r="H551">
        <v>2012</v>
      </c>
    </row>
    <row r="552" spans="1:8" ht="19.5" thickBot="1" x14ac:dyDescent="0.3">
      <c r="A552" s="76" t="s">
        <v>269</v>
      </c>
      <c r="B552" s="47" t="s">
        <v>123</v>
      </c>
      <c r="C552" s="6"/>
      <c r="D552" s="6"/>
      <c r="E552" s="6"/>
      <c r="F552" s="6"/>
      <c r="G552" s="65">
        <f>[1]Database!K599</f>
        <v>4.1007952873311426</v>
      </c>
      <c r="H552">
        <v>2012</v>
      </c>
    </row>
    <row r="553" spans="1:8" ht="19.5" thickBot="1" x14ac:dyDescent="0.3">
      <c r="A553" s="85" t="s">
        <v>270</v>
      </c>
      <c r="B553" s="24" t="s">
        <v>124</v>
      </c>
      <c r="C553" s="6"/>
      <c r="D553" s="6"/>
      <c r="E553" s="6"/>
      <c r="F553" s="6"/>
      <c r="G553" s="68">
        <f>[1]Database!K600</f>
        <v>21</v>
      </c>
      <c r="H553">
        <v>2012</v>
      </c>
    </row>
    <row r="554" spans="1:8" ht="36.75" thickBot="1" x14ac:dyDescent="0.3">
      <c r="A554" s="85" t="s">
        <v>271</v>
      </c>
      <c r="B554" s="24" t="s">
        <v>125</v>
      </c>
      <c r="C554" s="6"/>
      <c r="D554" s="6"/>
      <c r="E554" s="6"/>
      <c r="F554" s="6"/>
      <c r="G554" s="68">
        <f>[1]Database!K601</f>
        <v>2.37018744161238</v>
      </c>
      <c r="H554">
        <v>2012</v>
      </c>
    </row>
    <row r="555" spans="1:8" ht="36.75" thickBot="1" x14ac:dyDescent="0.3">
      <c r="A555" s="76" t="s">
        <v>272</v>
      </c>
      <c r="B555" s="47" t="s">
        <v>126</v>
      </c>
      <c r="C555" s="6"/>
      <c r="D555" s="6"/>
      <c r="E555" s="6"/>
      <c r="F555" s="6"/>
      <c r="G555" s="65">
        <f>[1]Database!K602</f>
        <v>3.53966395496131</v>
      </c>
      <c r="H555">
        <v>2012</v>
      </c>
    </row>
    <row r="556" spans="1:8" ht="36.75" thickBot="1" x14ac:dyDescent="0.3">
      <c r="A556" s="85" t="s">
        <v>273</v>
      </c>
      <c r="B556" s="24" t="s">
        <v>127</v>
      </c>
      <c r="C556" s="6"/>
      <c r="D556" s="6"/>
      <c r="E556" s="6"/>
      <c r="F556" s="6"/>
      <c r="G556" s="68">
        <f>[1]Database!K603</f>
        <v>0</v>
      </c>
      <c r="H556">
        <v>2012</v>
      </c>
    </row>
    <row r="557" spans="1:8" ht="19.5" thickBot="1" x14ac:dyDescent="0.3">
      <c r="A557" s="77" t="s">
        <v>274</v>
      </c>
      <c r="B557" s="48" t="s">
        <v>128</v>
      </c>
      <c r="C557" s="6"/>
      <c r="D557" s="6"/>
      <c r="E557" s="6"/>
      <c r="F557" s="6"/>
      <c r="G557" s="65">
        <f>[1]Database!K604</f>
        <v>2.0682464648417569</v>
      </c>
      <c r="H557">
        <v>2012</v>
      </c>
    </row>
    <row r="558" spans="1:8" ht="19.5" thickBot="1" x14ac:dyDescent="0.3">
      <c r="A558" s="83" t="s">
        <v>275</v>
      </c>
      <c r="B558" s="27" t="s">
        <v>129</v>
      </c>
      <c r="C558" s="9"/>
      <c r="D558" s="9"/>
      <c r="E558" s="9"/>
      <c r="F558" s="10"/>
      <c r="G558" s="66">
        <f>[1]Database!K605</f>
        <v>3.08452087608645</v>
      </c>
      <c r="H558">
        <v>2012</v>
      </c>
    </row>
    <row r="559" spans="1:8" ht="36.75" thickBot="1" x14ac:dyDescent="0.3">
      <c r="A559" s="84" t="s">
        <v>276</v>
      </c>
      <c r="B559" s="49" t="s">
        <v>130</v>
      </c>
      <c r="C559" s="12"/>
      <c r="D559" s="12"/>
      <c r="E559" s="12"/>
      <c r="F559" s="12"/>
      <c r="G559" s="68">
        <f>[1]Database!K606</f>
        <v>990.21900000000005</v>
      </c>
      <c r="H559">
        <v>2012</v>
      </c>
    </row>
    <row r="560" spans="1:8" ht="19.5" thickBot="1" x14ac:dyDescent="0.3">
      <c r="A560" s="85" t="s">
        <v>277</v>
      </c>
      <c r="B560" s="15" t="s">
        <v>131</v>
      </c>
      <c r="C560" s="14"/>
      <c r="D560" s="14"/>
      <c r="E560" s="14"/>
      <c r="F560" s="14"/>
      <c r="G560" s="68">
        <f>[1]Database!K607</f>
        <v>25.781416025081242</v>
      </c>
      <c r="H560">
        <v>2012</v>
      </c>
    </row>
    <row r="561" spans="1:8" ht="19.5" thickBot="1" x14ac:dyDescent="0.3">
      <c r="A561" s="88" t="s">
        <v>278</v>
      </c>
      <c r="B561" s="13" t="s">
        <v>132</v>
      </c>
      <c r="C561" s="14"/>
      <c r="D561" s="14"/>
      <c r="E561" s="14"/>
      <c r="F561" s="14"/>
      <c r="G561" s="67">
        <f>[1]Database!K608</f>
        <v>5.0681178558275253</v>
      </c>
      <c r="H561">
        <v>2012</v>
      </c>
    </row>
    <row r="562" spans="1:8" ht="19.5" thickBot="1" x14ac:dyDescent="0.3">
      <c r="A562" s="88" t="s">
        <v>279</v>
      </c>
      <c r="B562" s="13" t="s">
        <v>133</v>
      </c>
      <c r="C562" s="14"/>
      <c r="D562" s="14"/>
      <c r="E562" s="14"/>
      <c r="F562" s="14"/>
      <c r="G562" s="67">
        <f>[1]Database!K609</f>
        <v>5.0681178558275253</v>
      </c>
      <c r="H562">
        <v>2012</v>
      </c>
    </row>
    <row r="563" spans="1:8" ht="19.5" thickBot="1" x14ac:dyDescent="0.3">
      <c r="A563" s="88" t="s">
        <v>280</v>
      </c>
      <c r="B563" s="13" t="s">
        <v>134</v>
      </c>
      <c r="C563" s="14"/>
      <c r="D563" s="14"/>
      <c r="E563" s="14"/>
      <c r="F563" s="14"/>
      <c r="G563" s="67">
        <f>[1]Database!K610</f>
        <v>5.4378489824114205</v>
      </c>
      <c r="H563">
        <v>2012</v>
      </c>
    </row>
    <row r="564" spans="1:8" ht="19.5" thickBot="1" x14ac:dyDescent="0.3">
      <c r="A564" s="89" t="s">
        <v>281</v>
      </c>
      <c r="B564" s="16" t="s">
        <v>135</v>
      </c>
      <c r="C564" s="14"/>
      <c r="D564" s="14"/>
      <c r="E564" s="14"/>
      <c r="F564" s="14"/>
      <c r="G564" s="67">
        <f>[1]Database!K611</f>
        <v>5.4378489824114205</v>
      </c>
      <c r="H564">
        <v>2012</v>
      </c>
    </row>
    <row r="565" spans="1:8" ht="19.5" thickBot="1" x14ac:dyDescent="0.3">
      <c r="A565" s="83" t="s">
        <v>282</v>
      </c>
      <c r="B565" s="18" t="s">
        <v>136</v>
      </c>
      <c r="C565" s="33"/>
      <c r="D565" s="33"/>
      <c r="E565" s="33"/>
      <c r="F565" s="34"/>
      <c r="G565" s="66">
        <f>[1]Database!K612</f>
        <v>5.1605506374734986</v>
      </c>
      <c r="H565">
        <v>2012</v>
      </c>
    </row>
    <row r="566" spans="1:8" ht="19.5" thickBot="1" x14ac:dyDescent="0.3">
      <c r="A566" s="93" t="s">
        <v>283</v>
      </c>
      <c r="B566" s="50" t="s">
        <v>137</v>
      </c>
      <c r="C566" s="51"/>
      <c r="D566" s="51"/>
      <c r="E566" s="51"/>
      <c r="F566" s="52"/>
      <c r="G566" s="69">
        <f>[1]Database!K613</f>
        <v>3.8138209647805144</v>
      </c>
      <c r="H566">
        <v>2012</v>
      </c>
    </row>
    <row r="567" spans="1:8" ht="19.5" thickBot="1" x14ac:dyDescent="0.3">
      <c r="A567" s="94" t="s">
        <v>284</v>
      </c>
      <c r="B567" s="53" t="s">
        <v>138</v>
      </c>
      <c r="C567" s="6"/>
      <c r="D567" s="6"/>
      <c r="E567" s="6"/>
      <c r="F567" s="6"/>
      <c r="G567" s="65">
        <f>[1]Database!K614</f>
        <v>4.9595056398685653</v>
      </c>
      <c r="H567">
        <v>2012</v>
      </c>
    </row>
    <row r="568" spans="1:8" ht="19.5" thickBot="1" x14ac:dyDescent="0.3">
      <c r="A568" s="76" t="s">
        <v>285</v>
      </c>
      <c r="B568" s="47" t="s">
        <v>139</v>
      </c>
      <c r="C568" s="6"/>
      <c r="D568" s="6"/>
      <c r="E568" s="6"/>
      <c r="F568" s="6"/>
      <c r="G568" s="65">
        <f>[1]Database!K615</f>
        <v>3.7586886019715227</v>
      </c>
      <c r="H568">
        <v>2012</v>
      </c>
    </row>
    <row r="569" spans="1:8" ht="19.5" thickBot="1" x14ac:dyDescent="0.3">
      <c r="A569" s="76" t="s">
        <v>286</v>
      </c>
      <c r="B569" s="47" t="s">
        <v>140</v>
      </c>
      <c r="C569" s="6"/>
      <c r="D569" s="6"/>
      <c r="E569" s="6"/>
      <c r="F569" s="6"/>
      <c r="G569" s="65">
        <f>[1]Database!K616</f>
        <v>3.4275829417305586</v>
      </c>
      <c r="H569">
        <v>2012</v>
      </c>
    </row>
    <row r="570" spans="1:8" ht="19.5" thickBot="1" x14ac:dyDescent="0.3">
      <c r="A570" s="76" t="s">
        <v>287</v>
      </c>
      <c r="B570" s="47" t="s">
        <v>141</v>
      </c>
      <c r="C570" s="6"/>
      <c r="D570" s="6"/>
      <c r="E570" s="6"/>
      <c r="F570" s="6"/>
      <c r="G570" s="65">
        <f>[1]Database!K617</f>
        <v>3.0581738059145671</v>
      </c>
      <c r="H570">
        <v>2012</v>
      </c>
    </row>
    <row r="571" spans="1:8" ht="19.5" thickBot="1" x14ac:dyDescent="0.3">
      <c r="A571" s="76" t="s">
        <v>288</v>
      </c>
      <c r="B571" s="47" t="s">
        <v>142</v>
      </c>
      <c r="C571" s="6"/>
      <c r="D571" s="6"/>
      <c r="E571" s="6"/>
      <c r="F571" s="6"/>
      <c r="G571" s="65">
        <f>[1]Database!K618</f>
        <v>3.6105890972617747</v>
      </c>
      <c r="H571">
        <v>2012</v>
      </c>
    </row>
    <row r="572" spans="1:8" ht="19.5" thickBot="1" x14ac:dyDescent="0.3">
      <c r="A572" s="76" t="s">
        <v>289</v>
      </c>
      <c r="B572" s="47" t="s">
        <v>143</v>
      </c>
      <c r="C572" s="6"/>
      <c r="D572" s="6"/>
      <c r="E572" s="6"/>
      <c r="F572" s="6"/>
      <c r="G572" s="65">
        <f>[1]Database!K619</f>
        <v>3.0995341456736036</v>
      </c>
      <c r="H572">
        <v>2012</v>
      </c>
    </row>
    <row r="573" spans="1:8" ht="19.5" thickBot="1" x14ac:dyDescent="0.3">
      <c r="A573" s="76" t="s">
        <v>290</v>
      </c>
      <c r="B573" s="47" t="s">
        <v>144</v>
      </c>
      <c r="C573" s="6"/>
      <c r="D573" s="6"/>
      <c r="E573" s="6"/>
      <c r="F573" s="6"/>
      <c r="G573" s="65">
        <f>[1]Database!K620</f>
        <v>4.7127630606790802</v>
      </c>
      <c r="H573">
        <v>2012</v>
      </c>
    </row>
    <row r="574" spans="1:8" ht="19.5" thickBot="1" x14ac:dyDescent="0.3">
      <c r="A574" s="76" t="s">
        <v>291</v>
      </c>
      <c r="B574" s="47" t="s">
        <v>145</v>
      </c>
      <c r="C574" s="6"/>
      <c r="D574" s="6"/>
      <c r="E574" s="6"/>
      <c r="F574" s="6"/>
      <c r="G574" s="65">
        <f>[1]Database!K621</f>
        <v>3.4290621953997809</v>
      </c>
      <c r="H574">
        <v>2012</v>
      </c>
    </row>
    <row r="575" spans="1:8" ht="19.5" thickBot="1" x14ac:dyDescent="0.3">
      <c r="A575" s="77" t="s">
        <v>292</v>
      </c>
      <c r="B575" s="48" t="s">
        <v>146</v>
      </c>
      <c r="C575" s="6"/>
      <c r="D575" s="6"/>
      <c r="E575" s="6"/>
      <c r="F575" s="6"/>
      <c r="G575" s="65">
        <f>[1]Database!K622</f>
        <v>3.1636275673603507</v>
      </c>
      <c r="H575">
        <v>2012</v>
      </c>
    </row>
    <row r="576" spans="1:8" ht="19.5" thickBot="1" x14ac:dyDescent="0.3">
      <c r="A576" s="83" t="s">
        <v>293</v>
      </c>
      <c r="B576" s="27" t="s">
        <v>147</v>
      </c>
      <c r="C576" s="9"/>
      <c r="D576" s="9"/>
      <c r="E576" s="9"/>
      <c r="F576" s="10"/>
      <c r="G576" s="66">
        <f>[1]Database!K623</f>
        <v>3.68140362785496</v>
      </c>
      <c r="H576">
        <v>2012</v>
      </c>
    </row>
    <row r="577" spans="1:8" ht="19.5" thickBot="1" x14ac:dyDescent="0.3">
      <c r="A577" s="87" t="s">
        <v>294</v>
      </c>
      <c r="B577" s="30" t="s">
        <v>148</v>
      </c>
      <c r="C577" s="12"/>
      <c r="D577" s="12"/>
      <c r="E577" s="12"/>
      <c r="F577" s="12"/>
      <c r="G577" s="67">
        <f>[1]Database!K624</f>
        <v>3.2537612909090905</v>
      </c>
      <c r="H577">
        <v>2012</v>
      </c>
    </row>
    <row r="578" spans="1:8" ht="19.5" thickBot="1" x14ac:dyDescent="0.3">
      <c r="A578" s="88" t="s">
        <v>295</v>
      </c>
      <c r="B578" s="31" t="s">
        <v>149</v>
      </c>
      <c r="C578" s="14"/>
      <c r="D578" s="14"/>
      <c r="E578" s="14"/>
      <c r="F578" s="14"/>
      <c r="G578" s="67">
        <f>[1]Database!K625</f>
        <v>4.2479870267250828</v>
      </c>
      <c r="H578">
        <v>2012</v>
      </c>
    </row>
    <row r="579" spans="1:8" ht="19.5" thickBot="1" x14ac:dyDescent="0.3">
      <c r="A579" s="88" t="s">
        <v>296</v>
      </c>
      <c r="B579" s="31" t="s">
        <v>150</v>
      </c>
      <c r="C579" s="14"/>
      <c r="D579" s="14"/>
      <c r="E579" s="14"/>
      <c r="F579" s="14"/>
      <c r="G579" s="67">
        <f>[1]Database!K626</f>
        <v>2.8262730600219061</v>
      </c>
      <c r="H579">
        <v>2012</v>
      </c>
    </row>
    <row r="580" spans="1:8" ht="19.5" thickBot="1" x14ac:dyDescent="0.3">
      <c r="A580" s="88" t="s">
        <v>297</v>
      </c>
      <c r="B580" s="31" t="s">
        <v>151</v>
      </c>
      <c r="C580" s="14"/>
      <c r="D580" s="14"/>
      <c r="E580" s="14"/>
      <c r="F580" s="14"/>
      <c r="G580" s="67">
        <f>[1]Database!K627</f>
        <v>3.3721503579408543</v>
      </c>
      <c r="H580">
        <v>2012</v>
      </c>
    </row>
    <row r="581" spans="1:8" ht="38.25" thickBot="1" x14ac:dyDescent="0.3">
      <c r="A581" s="88" t="s">
        <v>298</v>
      </c>
      <c r="B581" s="54" t="s">
        <v>152</v>
      </c>
      <c r="C581" s="14"/>
      <c r="D581" s="14"/>
      <c r="E581" s="14"/>
      <c r="F581" s="14"/>
      <c r="G581" s="67">
        <f>[1]Database!K628</f>
        <v>3.6289361568455645</v>
      </c>
      <c r="H581">
        <v>2012</v>
      </c>
    </row>
    <row r="582" spans="1:8" ht="19.5" thickBot="1" x14ac:dyDescent="0.3">
      <c r="A582" s="88" t="s">
        <v>299</v>
      </c>
      <c r="B582" s="31" t="s">
        <v>153</v>
      </c>
      <c r="C582" s="14"/>
      <c r="D582" s="14"/>
      <c r="E582" s="14"/>
      <c r="F582" s="14"/>
      <c r="G582" s="67">
        <f>[1]Database!K629</f>
        <v>4.5781214260679084</v>
      </c>
      <c r="H582">
        <v>2012</v>
      </c>
    </row>
    <row r="583" spans="1:8" ht="19.5" thickBot="1" x14ac:dyDescent="0.3">
      <c r="A583" s="83" t="s">
        <v>300</v>
      </c>
      <c r="B583" s="27" t="s">
        <v>154</v>
      </c>
      <c r="C583" s="17"/>
      <c r="D583" s="17"/>
      <c r="E583" s="17"/>
      <c r="F583" s="55"/>
      <c r="G583" s="66">
        <f>[1]Database!K631</f>
        <v>3.2461978222324079</v>
      </c>
      <c r="H583">
        <v>2012</v>
      </c>
    </row>
    <row r="584" spans="1:8" ht="19.5" thickBot="1" x14ac:dyDescent="0.3">
      <c r="A584" s="90" t="s">
        <v>301</v>
      </c>
      <c r="B584" s="56" t="s">
        <v>155</v>
      </c>
      <c r="C584" s="57"/>
      <c r="D584" s="57"/>
      <c r="E584" s="57"/>
      <c r="F584" s="58"/>
      <c r="G584" s="69">
        <f>[1]Database!K632</f>
        <v>3.4638007250436837</v>
      </c>
      <c r="H584">
        <v>2012</v>
      </c>
    </row>
    <row r="585" spans="1:8" ht="23.25" thickBot="1" x14ac:dyDescent="0.3">
      <c r="A585" s="73" t="s">
        <v>302</v>
      </c>
      <c r="B585" s="59" t="s">
        <v>156</v>
      </c>
      <c r="C585" s="60"/>
      <c r="D585" s="60"/>
      <c r="E585" s="60"/>
      <c r="F585" s="60"/>
      <c r="G585" s="70">
        <f>[1]Database!K633</f>
        <v>4.2163842897277961</v>
      </c>
      <c r="H585">
        <v>2012</v>
      </c>
    </row>
    <row r="586" spans="1:8" ht="21" thickBot="1" x14ac:dyDescent="0.45">
      <c r="A586" s="75" t="s">
        <v>157</v>
      </c>
      <c r="B586" s="2" t="s">
        <v>6</v>
      </c>
      <c r="C586" s="3"/>
      <c r="D586" s="3"/>
      <c r="E586" s="3"/>
      <c r="F586" s="3"/>
      <c r="G586" s="65">
        <f>[1]Database!K634</f>
        <v>4.3782042841491844</v>
      </c>
      <c r="H586">
        <v>2011</v>
      </c>
    </row>
    <row r="587" spans="1:8" ht="19.5" thickBot="1" x14ac:dyDescent="0.3">
      <c r="A587" s="76" t="s">
        <v>158</v>
      </c>
      <c r="B587" s="4" t="s">
        <v>7</v>
      </c>
      <c r="C587" s="5"/>
      <c r="D587" s="5"/>
      <c r="E587" s="5"/>
      <c r="F587" s="5"/>
      <c r="G587" s="65">
        <f>[1]Database!K635</f>
        <v>2.6789027804195804</v>
      </c>
      <c r="H587">
        <v>2011</v>
      </c>
    </row>
    <row r="588" spans="1:8" ht="19.5" thickBot="1" x14ac:dyDescent="0.3">
      <c r="A588" s="76" t="s">
        <v>159</v>
      </c>
      <c r="B588" s="4" t="s">
        <v>8</v>
      </c>
      <c r="C588" s="6"/>
      <c r="D588" s="6"/>
      <c r="E588" s="6"/>
      <c r="F588" s="6"/>
      <c r="G588" s="65">
        <f>[1]Database!K636</f>
        <v>3.8117704495726499</v>
      </c>
      <c r="H588">
        <v>2011</v>
      </c>
    </row>
    <row r="589" spans="1:8" ht="19.5" thickBot="1" x14ac:dyDescent="0.3">
      <c r="A589" s="76" t="s">
        <v>160</v>
      </c>
      <c r="B589" s="4" t="s">
        <v>9</v>
      </c>
      <c r="C589" s="6"/>
      <c r="D589" s="6"/>
      <c r="E589" s="6"/>
      <c r="F589" s="6"/>
      <c r="G589" s="65">
        <f>[1]Database!K637</f>
        <v>3.487405222377622</v>
      </c>
      <c r="H589">
        <v>2011</v>
      </c>
    </row>
    <row r="590" spans="1:8" ht="19.5" thickBot="1" x14ac:dyDescent="0.3">
      <c r="A590" s="76" t="s">
        <v>161</v>
      </c>
      <c r="B590" s="4" t="s">
        <v>10</v>
      </c>
      <c r="C590" s="6"/>
      <c r="D590" s="6"/>
      <c r="E590" s="6"/>
      <c r="F590" s="6"/>
      <c r="G590" s="65">
        <f>[1]Database!K638</f>
        <v>3.626826406759907</v>
      </c>
      <c r="H590">
        <v>2011</v>
      </c>
    </row>
    <row r="591" spans="1:8" ht="19.5" thickBot="1" x14ac:dyDescent="0.3">
      <c r="A591" s="76" t="s">
        <v>162</v>
      </c>
      <c r="B591" s="4" t="s">
        <v>11</v>
      </c>
      <c r="C591" s="6"/>
      <c r="D591" s="6"/>
      <c r="E591" s="6"/>
      <c r="F591" s="6"/>
      <c r="G591" s="65">
        <f>[1]Database!K639</f>
        <v>3.9854205109090914</v>
      </c>
      <c r="H591">
        <v>2011</v>
      </c>
    </row>
    <row r="592" spans="1:8" ht="19.5" thickBot="1" x14ac:dyDescent="0.3">
      <c r="A592" s="76" t="s">
        <v>163</v>
      </c>
      <c r="B592" s="4" t="s">
        <v>12</v>
      </c>
      <c r="C592" s="6"/>
      <c r="D592" s="6"/>
      <c r="E592" s="6"/>
      <c r="F592" s="6"/>
      <c r="G592" s="65">
        <f>[1]Database!K640</f>
        <v>3.6998840466822069</v>
      </c>
      <c r="H592">
        <v>2011</v>
      </c>
    </row>
    <row r="593" spans="1:8" ht="19.5" thickBot="1" x14ac:dyDescent="0.3">
      <c r="A593" s="76" t="s">
        <v>164</v>
      </c>
      <c r="B593" s="4" t="s">
        <v>13</v>
      </c>
      <c r="C593" s="6"/>
      <c r="D593" s="6"/>
      <c r="E593" s="6"/>
      <c r="F593" s="6"/>
      <c r="G593" s="65">
        <f>[1]Database!K641</f>
        <v>3.8166799060606063</v>
      </c>
      <c r="H593">
        <v>2011</v>
      </c>
    </row>
    <row r="594" spans="1:8" ht="38.25" thickBot="1" x14ac:dyDescent="0.3">
      <c r="A594" s="76" t="s">
        <v>165</v>
      </c>
      <c r="B594" s="4" t="s">
        <v>14</v>
      </c>
      <c r="C594" s="6"/>
      <c r="D594" s="6"/>
      <c r="E594" s="6"/>
      <c r="F594" s="6"/>
      <c r="G594" s="65">
        <f>[1]Database!K642</f>
        <v>3.5272052221445218</v>
      </c>
      <c r="H594">
        <v>2011</v>
      </c>
    </row>
    <row r="595" spans="1:8" ht="19.5" thickBot="1" x14ac:dyDescent="0.3">
      <c r="A595" s="76" t="s">
        <v>166</v>
      </c>
      <c r="B595" s="4" t="s">
        <v>15</v>
      </c>
      <c r="C595" s="6"/>
      <c r="D595" s="6"/>
      <c r="E595" s="6"/>
      <c r="F595" s="6"/>
      <c r="G595" s="65">
        <f>[1]Database!K643</f>
        <v>3.6719425641025643</v>
      </c>
      <c r="H595">
        <v>2011</v>
      </c>
    </row>
    <row r="596" spans="1:8" ht="19.5" thickBot="1" x14ac:dyDescent="0.3">
      <c r="A596" s="76" t="s">
        <v>167</v>
      </c>
      <c r="B596" s="4" t="s">
        <v>16</v>
      </c>
      <c r="C596" s="6"/>
      <c r="D596" s="6"/>
      <c r="E596" s="6"/>
      <c r="F596" s="6"/>
      <c r="G596" s="65">
        <f>[1]Database!K644</f>
        <v>3.2187866655011654</v>
      </c>
      <c r="H596">
        <v>2011</v>
      </c>
    </row>
    <row r="597" spans="1:8" ht="19.5" thickBot="1" x14ac:dyDescent="0.3">
      <c r="A597" s="76" t="s">
        <v>168</v>
      </c>
      <c r="B597" s="4" t="s">
        <v>17</v>
      </c>
      <c r="C597" s="6"/>
      <c r="D597" s="6"/>
      <c r="E597" s="6"/>
      <c r="F597" s="6"/>
      <c r="G597" s="65">
        <f>[1]Database!K645</f>
        <v>2.8251841589743591</v>
      </c>
      <c r="H597">
        <v>2011</v>
      </c>
    </row>
    <row r="598" spans="1:8" ht="38.25" thickBot="1" x14ac:dyDescent="0.3">
      <c r="A598" s="76" t="s">
        <v>169</v>
      </c>
      <c r="B598" s="4" t="s">
        <v>18</v>
      </c>
      <c r="C598" s="6"/>
      <c r="D598" s="6"/>
      <c r="E598" s="6"/>
      <c r="F598" s="6"/>
      <c r="G598" s="65">
        <f>[1]Database!K646</f>
        <v>3.5563580076923076</v>
      </c>
      <c r="H598">
        <v>2011</v>
      </c>
    </row>
    <row r="599" spans="1:8" ht="38.25" thickBot="1" x14ac:dyDescent="0.3">
      <c r="A599" s="76" t="s">
        <v>170</v>
      </c>
      <c r="B599" s="4" t="s">
        <v>19</v>
      </c>
      <c r="C599" s="6"/>
      <c r="D599" s="6"/>
      <c r="E599" s="6"/>
      <c r="F599" s="6"/>
      <c r="G599" s="65">
        <f>[1]Database!K647</f>
        <v>2.9542442529137531</v>
      </c>
      <c r="H599">
        <v>2011</v>
      </c>
    </row>
    <row r="600" spans="1:8" ht="19.5" thickBot="1" x14ac:dyDescent="0.3">
      <c r="A600" s="76" t="s">
        <v>171</v>
      </c>
      <c r="B600" s="4" t="s">
        <v>20</v>
      </c>
      <c r="C600" s="6"/>
      <c r="D600" s="6"/>
      <c r="E600" s="6"/>
      <c r="F600" s="6"/>
      <c r="G600" s="65">
        <f>[1]Database!K648</f>
        <v>3.5272173552447552</v>
      </c>
      <c r="H600">
        <v>2011</v>
      </c>
    </row>
    <row r="601" spans="1:8" ht="19.5" thickBot="1" x14ac:dyDescent="0.3">
      <c r="A601" s="76" t="s">
        <v>172</v>
      </c>
      <c r="B601" s="4" t="s">
        <v>21</v>
      </c>
      <c r="C601" s="6"/>
      <c r="D601" s="6"/>
      <c r="E601" s="6"/>
      <c r="F601" s="6"/>
      <c r="G601" s="65">
        <f>[1]Database!K649</f>
        <v>3.216358088065268</v>
      </c>
      <c r="H601">
        <v>2011</v>
      </c>
    </row>
    <row r="602" spans="1:8" ht="19.5" thickBot="1" x14ac:dyDescent="0.3">
      <c r="A602" s="76" t="s">
        <v>173</v>
      </c>
      <c r="B602" s="4" t="s">
        <v>22</v>
      </c>
      <c r="C602" s="6"/>
      <c r="D602" s="6"/>
      <c r="E602" s="6"/>
      <c r="F602" s="6"/>
      <c r="G602" s="65">
        <f>[1]Database!K650</f>
        <v>4.9115939885780886</v>
      </c>
      <c r="H602">
        <v>2011</v>
      </c>
    </row>
    <row r="603" spans="1:8" ht="19.5" thickBot="1" x14ac:dyDescent="0.3">
      <c r="A603" s="76" t="s">
        <v>174</v>
      </c>
      <c r="B603" s="4" t="s">
        <v>23</v>
      </c>
      <c r="C603" s="6"/>
      <c r="D603" s="6"/>
      <c r="E603" s="6"/>
      <c r="F603" s="6"/>
      <c r="G603" s="65">
        <f>[1]Database!K651</f>
        <v>4.4173517955710953</v>
      </c>
      <c r="H603">
        <v>2011</v>
      </c>
    </row>
    <row r="604" spans="1:8" ht="19.5" thickBot="1" x14ac:dyDescent="0.3">
      <c r="A604" s="76" t="s">
        <v>175</v>
      </c>
      <c r="B604" s="4" t="s">
        <v>24</v>
      </c>
      <c r="C604" s="6"/>
      <c r="D604" s="6"/>
      <c r="E604" s="6"/>
      <c r="F604" s="6"/>
      <c r="G604" s="65">
        <f>[1]Database!K652</f>
        <v>4.7828649307692306</v>
      </c>
      <c r="H604">
        <v>2011</v>
      </c>
    </row>
    <row r="605" spans="1:8" ht="19.5" thickBot="1" x14ac:dyDescent="0.3">
      <c r="A605" s="76" t="s">
        <v>176</v>
      </c>
      <c r="B605" s="4" t="s">
        <v>25</v>
      </c>
      <c r="C605" s="6"/>
      <c r="D605" s="6"/>
      <c r="E605" s="6"/>
      <c r="F605" s="6"/>
      <c r="G605" s="65">
        <f>[1]Database!K653</f>
        <v>4.4608755776223781</v>
      </c>
      <c r="H605">
        <v>2011</v>
      </c>
    </row>
    <row r="606" spans="1:8" ht="19.5" thickBot="1" x14ac:dyDescent="0.3">
      <c r="A606" s="76" t="s">
        <v>177</v>
      </c>
      <c r="B606" s="4" t="s">
        <v>26</v>
      </c>
      <c r="C606" s="6"/>
      <c r="D606" s="6"/>
      <c r="E606" s="6"/>
      <c r="F606" s="6"/>
      <c r="G606" s="65">
        <f>[1]Database!K654</f>
        <v>4.6431715731351986</v>
      </c>
      <c r="H606">
        <v>2011</v>
      </c>
    </row>
    <row r="607" spans="1:8" ht="19.5" thickBot="1" x14ac:dyDescent="0.3">
      <c r="A607" s="76" t="s">
        <v>178</v>
      </c>
      <c r="B607" s="4" t="s">
        <v>27</v>
      </c>
      <c r="C607" s="6"/>
      <c r="D607" s="6"/>
      <c r="E607" s="6"/>
      <c r="F607" s="6"/>
      <c r="G607" s="65">
        <f>[1]Database!K655</f>
        <v>3.8086253443115781</v>
      </c>
      <c r="H607">
        <v>2011</v>
      </c>
    </row>
    <row r="608" spans="1:8" ht="19.5" thickBot="1" x14ac:dyDescent="0.3">
      <c r="A608" s="76" t="s">
        <v>179</v>
      </c>
      <c r="B608" s="4" t="s">
        <v>28</v>
      </c>
      <c r="C608" s="6"/>
      <c r="D608" s="6"/>
      <c r="E608" s="6"/>
      <c r="F608" s="6"/>
      <c r="G608" s="65">
        <f>[1]Database!K656</f>
        <v>3.7011461247086244</v>
      </c>
      <c r="H608">
        <v>2011</v>
      </c>
    </row>
    <row r="609" spans="1:8" ht="19.5" thickBot="1" x14ac:dyDescent="0.3">
      <c r="A609" s="76" t="s">
        <v>180</v>
      </c>
      <c r="B609" s="4" t="s">
        <v>29</v>
      </c>
      <c r="C609" s="6"/>
      <c r="D609" s="6"/>
      <c r="E609" s="6"/>
      <c r="F609" s="6"/>
      <c r="G609" s="65">
        <f>[1]Database!K657</f>
        <v>3.7011461247086244</v>
      </c>
      <c r="H609">
        <v>2011</v>
      </c>
    </row>
    <row r="610" spans="1:8" ht="19.5" thickBot="1" x14ac:dyDescent="0.3">
      <c r="A610" s="76" t="s">
        <v>181</v>
      </c>
      <c r="B610" s="4" t="s">
        <v>30</v>
      </c>
      <c r="C610" s="6"/>
      <c r="D610" s="6"/>
      <c r="E610" s="6"/>
      <c r="F610" s="6"/>
      <c r="G610" s="65">
        <f>[1]Database!K658</f>
        <v>4.1473517967365972</v>
      </c>
      <c r="H610">
        <v>2011</v>
      </c>
    </row>
    <row r="611" spans="1:8" ht="19.5" thickBot="1" x14ac:dyDescent="0.3">
      <c r="A611" s="76" t="s">
        <v>182</v>
      </c>
      <c r="B611" s="4" t="s">
        <v>31</v>
      </c>
      <c r="C611" s="6"/>
      <c r="D611" s="6"/>
      <c r="E611" s="6"/>
      <c r="F611" s="6"/>
      <c r="G611" s="65">
        <f>[1]Database!K659</f>
        <v>4.1772482188811191</v>
      </c>
      <c r="H611">
        <v>2011</v>
      </c>
    </row>
    <row r="612" spans="1:8" ht="19.5" thickBot="1" x14ac:dyDescent="0.3">
      <c r="A612" s="76" t="s">
        <v>183</v>
      </c>
      <c r="B612" s="4" t="s">
        <v>32</v>
      </c>
      <c r="C612" s="6"/>
      <c r="D612" s="6"/>
      <c r="E612" s="6"/>
      <c r="F612" s="6"/>
      <c r="G612" s="65">
        <f>[1]Database!K660</f>
        <v>3.9453426205128208</v>
      </c>
      <c r="H612">
        <v>2011</v>
      </c>
    </row>
    <row r="613" spans="1:8" ht="19.5" thickBot="1" x14ac:dyDescent="0.3">
      <c r="A613" s="76" t="s">
        <v>184</v>
      </c>
      <c r="B613" s="4" t="s">
        <v>33</v>
      </c>
      <c r="C613" s="6"/>
      <c r="D613" s="6"/>
      <c r="E613" s="6"/>
      <c r="F613" s="6"/>
      <c r="G613" s="65">
        <f>[1]Database!K661</f>
        <v>3</v>
      </c>
      <c r="H613">
        <v>2011</v>
      </c>
    </row>
    <row r="614" spans="1:8" ht="19.5" thickBot="1" x14ac:dyDescent="0.3">
      <c r="A614" s="76" t="s">
        <v>185</v>
      </c>
      <c r="B614" s="4" t="s">
        <v>34</v>
      </c>
      <c r="C614" s="6"/>
      <c r="D614" s="6"/>
      <c r="E614" s="6"/>
      <c r="F614" s="6"/>
      <c r="G614" s="65">
        <f>[1]Database!K662</f>
        <v>3.7674856590326344</v>
      </c>
      <c r="H614">
        <v>2011</v>
      </c>
    </row>
    <row r="615" spans="1:8" ht="19.5" thickBot="1" x14ac:dyDescent="0.3">
      <c r="A615" s="77" t="s">
        <v>186</v>
      </c>
      <c r="B615" s="7" t="s">
        <v>35</v>
      </c>
      <c r="C615" s="6"/>
      <c r="D615" s="6"/>
      <c r="E615" s="6"/>
      <c r="F615" s="6"/>
      <c r="G615" s="65">
        <f>[1]Database!K663</f>
        <v>3.7343158918706294</v>
      </c>
      <c r="H615">
        <v>2011</v>
      </c>
    </row>
    <row r="616" spans="1:8" ht="19.5" thickBot="1" x14ac:dyDescent="0.3">
      <c r="A616" s="78" t="s">
        <v>187</v>
      </c>
      <c r="B616" s="8" t="s">
        <v>36</v>
      </c>
      <c r="C616" s="9"/>
      <c r="D616" s="9"/>
      <c r="E616" s="9"/>
      <c r="F616" s="10"/>
      <c r="G616" s="66">
        <f>[1]Database!K664</f>
        <v>3.790047981201341</v>
      </c>
      <c r="H616">
        <v>2011</v>
      </c>
    </row>
    <row r="617" spans="1:8" ht="19.5" thickBot="1" x14ac:dyDescent="0.3">
      <c r="A617" s="79" t="s">
        <v>188</v>
      </c>
      <c r="B617" s="11" t="s">
        <v>37</v>
      </c>
      <c r="C617" s="12"/>
      <c r="D617" s="12"/>
      <c r="E617" s="12"/>
      <c r="F617" s="12"/>
      <c r="G617" s="67">
        <f>[1]Database!K665</f>
        <v>3.9670180212121209</v>
      </c>
      <c r="H617">
        <v>2011</v>
      </c>
    </row>
    <row r="618" spans="1:8" ht="19.5" thickBot="1" x14ac:dyDescent="0.3">
      <c r="A618" s="80" t="s">
        <v>189</v>
      </c>
      <c r="B618" s="13" t="s">
        <v>38</v>
      </c>
      <c r="C618" s="14"/>
      <c r="D618" s="14"/>
      <c r="E618" s="14"/>
      <c r="F618" s="14"/>
      <c r="G618" s="67">
        <f>[1]Database!K666</f>
        <v>3.8040797692307691</v>
      </c>
      <c r="H618">
        <v>2011</v>
      </c>
    </row>
    <row r="619" spans="1:8" ht="19.5" thickBot="1" x14ac:dyDescent="0.3">
      <c r="A619" s="80" t="s">
        <v>190</v>
      </c>
      <c r="B619" s="13" t="s">
        <v>39</v>
      </c>
      <c r="C619" s="14"/>
      <c r="D619" s="14"/>
      <c r="E619" s="14"/>
      <c r="F619" s="14"/>
      <c r="G619" s="67">
        <f>[1]Database!K667</f>
        <v>3.1934046578088582</v>
      </c>
      <c r="H619">
        <v>2011</v>
      </c>
    </row>
    <row r="620" spans="1:8" ht="19.5" thickBot="1" x14ac:dyDescent="0.3">
      <c r="A620" s="80" t="s">
        <v>191</v>
      </c>
      <c r="B620" s="13" t="s">
        <v>40</v>
      </c>
      <c r="C620" s="14"/>
      <c r="D620" s="14"/>
      <c r="E620" s="14"/>
      <c r="F620" s="14"/>
      <c r="G620" s="67">
        <f>[1]Database!K668</f>
        <v>3.860048572027972</v>
      </c>
      <c r="H620">
        <v>2011</v>
      </c>
    </row>
    <row r="621" spans="1:8" ht="19.5" thickBot="1" x14ac:dyDescent="0.3">
      <c r="A621" s="80" t="s">
        <v>192</v>
      </c>
      <c r="B621" s="13" t="s">
        <v>41</v>
      </c>
      <c r="C621" s="14"/>
      <c r="D621" s="14"/>
      <c r="E621" s="14"/>
      <c r="F621" s="14"/>
      <c r="G621" s="67">
        <f>[1]Database!K669</f>
        <v>2.9203133797202803</v>
      </c>
      <c r="H621">
        <v>2011</v>
      </c>
    </row>
    <row r="622" spans="1:8" ht="19.5" thickBot="1" x14ac:dyDescent="0.3">
      <c r="A622" s="81" t="s">
        <v>193</v>
      </c>
      <c r="B622" s="15" t="s">
        <v>42</v>
      </c>
      <c r="C622" s="14"/>
      <c r="D622" s="14"/>
      <c r="E622" s="14"/>
      <c r="F622" s="14"/>
      <c r="G622" s="68">
        <f>[1]Database!K670</f>
        <v>349.98658324819201</v>
      </c>
      <c r="H622">
        <v>2011</v>
      </c>
    </row>
    <row r="623" spans="1:8" ht="19.5" thickBot="1" x14ac:dyDescent="0.3">
      <c r="A623" s="80" t="s">
        <v>194</v>
      </c>
      <c r="B623" s="13" t="s">
        <v>43</v>
      </c>
      <c r="C623" s="14"/>
      <c r="D623" s="14"/>
      <c r="E623" s="14"/>
      <c r="F623" s="14"/>
      <c r="G623" s="67">
        <f>[1]Database!K671</f>
        <v>3.2784591964114163</v>
      </c>
      <c r="H623">
        <v>2011</v>
      </c>
    </row>
    <row r="624" spans="1:8" ht="19.5" thickBot="1" x14ac:dyDescent="0.3">
      <c r="A624" s="80" t="s">
        <v>195</v>
      </c>
      <c r="B624" s="13" t="s">
        <v>44</v>
      </c>
      <c r="C624" s="14"/>
      <c r="D624" s="14"/>
      <c r="E624" s="14"/>
      <c r="F624" s="14"/>
      <c r="G624" s="67">
        <f>[1]Database!K672</f>
        <v>4.7289308979020976</v>
      </c>
      <c r="H624">
        <v>2011</v>
      </c>
    </row>
    <row r="625" spans="1:8" ht="19.5" thickBot="1" x14ac:dyDescent="0.3">
      <c r="A625" s="81" t="s">
        <v>196</v>
      </c>
      <c r="B625" s="15" t="s">
        <v>45</v>
      </c>
      <c r="C625" s="14"/>
      <c r="D625" s="14"/>
      <c r="E625" s="14"/>
      <c r="F625" s="14"/>
      <c r="G625" s="68">
        <f>[1]Database!K673</f>
        <v>36.295231151965901</v>
      </c>
      <c r="H625">
        <v>2011</v>
      </c>
    </row>
    <row r="626" spans="1:8" ht="19.5" thickBot="1" x14ac:dyDescent="0.3">
      <c r="A626" s="81" t="s">
        <v>197</v>
      </c>
      <c r="B626" s="15" t="s">
        <v>46</v>
      </c>
      <c r="C626" s="14"/>
      <c r="D626" s="14"/>
      <c r="E626" s="14"/>
      <c r="F626" s="14"/>
      <c r="G626" s="68">
        <f>[1]Database!K674</f>
        <v>91.248732825467698</v>
      </c>
      <c r="H626">
        <v>2011</v>
      </c>
    </row>
    <row r="627" spans="1:8" ht="19.5" thickBot="1" x14ac:dyDescent="0.3">
      <c r="A627" s="82" t="s">
        <v>198</v>
      </c>
      <c r="B627" s="16" t="s">
        <v>47</v>
      </c>
      <c r="C627" s="17"/>
      <c r="D627" s="17"/>
      <c r="E627" s="17"/>
      <c r="F627" s="17"/>
      <c r="G627" s="67">
        <f>[1]Database!K675</f>
        <v>4.6364673851060756</v>
      </c>
      <c r="H627">
        <v>2011</v>
      </c>
    </row>
    <row r="628" spans="1:8" ht="19.5" thickBot="1" x14ac:dyDescent="0.3">
      <c r="A628" s="83" t="s">
        <v>199</v>
      </c>
      <c r="B628" s="18" t="s">
        <v>48</v>
      </c>
      <c r="C628" s="19"/>
      <c r="D628" s="20"/>
      <c r="E628" s="20"/>
      <c r="F628" s="21"/>
      <c r="G628" s="66">
        <f>[1]Database!K676</f>
        <v>3.9574632907587457</v>
      </c>
      <c r="H628">
        <v>2011</v>
      </c>
    </row>
    <row r="629" spans="1:8" ht="36.75" thickBot="1" x14ac:dyDescent="0.3">
      <c r="A629" s="92" t="s">
        <v>200</v>
      </c>
      <c r="B629" s="22" t="s">
        <v>49</v>
      </c>
      <c r="C629" s="23"/>
      <c r="D629" s="23"/>
      <c r="E629" s="23"/>
      <c r="F629" s="23"/>
      <c r="G629" s="68">
        <f>[1]Database!K677</f>
        <v>0.60800000000000054</v>
      </c>
      <c r="H629">
        <v>2011</v>
      </c>
    </row>
    <row r="630" spans="1:8" ht="36.75" thickBot="1" x14ac:dyDescent="0.3">
      <c r="A630" s="76" t="s">
        <v>201</v>
      </c>
      <c r="B630" s="24" t="s">
        <v>50</v>
      </c>
      <c r="C630" s="25"/>
      <c r="D630" s="25"/>
      <c r="E630" s="25"/>
      <c r="F630" s="25"/>
      <c r="G630" s="68">
        <f>[1]Database!K678</f>
        <v>38.655000000000001</v>
      </c>
      <c r="H630">
        <v>2011</v>
      </c>
    </row>
    <row r="631" spans="1:8" ht="19.5" thickBot="1" x14ac:dyDescent="0.3">
      <c r="A631" s="76" t="s">
        <v>202</v>
      </c>
      <c r="B631" s="24" t="s">
        <v>51</v>
      </c>
      <c r="C631" s="25"/>
      <c r="D631" s="25"/>
      <c r="E631" s="25"/>
      <c r="F631" s="25"/>
      <c r="G631" s="68">
        <f>[1]Database!K679</f>
        <v>12.5</v>
      </c>
      <c r="H631">
        <v>2011</v>
      </c>
    </row>
    <row r="632" spans="1:8" ht="36.75" thickBot="1" x14ac:dyDescent="0.3">
      <c r="A632" s="76" t="s">
        <v>203</v>
      </c>
      <c r="B632" s="24" t="s">
        <v>52</v>
      </c>
      <c r="C632" s="25"/>
      <c r="D632" s="25"/>
      <c r="E632" s="25"/>
      <c r="F632" s="25"/>
      <c r="G632" s="68">
        <f>[1]Database!K680</f>
        <v>12.04</v>
      </c>
      <c r="H632">
        <v>2011</v>
      </c>
    </row>
    <row r="633" spans="1:8" ht="19.5" thickBot="1" x14ac:dyDescent="0.3">
      <c r="A633" s="86" t="s">
        <v>204</v>
      </c>
      <c r="B633" s="26" t="s">
        <v>53</v>
      </c>
      <c r="C633" s="25"/>
      <c r="D633" s="25"/>
      <c r="E633" s="25"/>
      <c r="F633" s="25"/>
      <c r="G633" s="68" t="s">
        <v>54</v>
      </c>
      <c r="H633">
        <v>2011</v>
      </c>
    </row>
    <row r="634" spans="1:8" ht="19.5" thickBot="1" x14ac:dyDescent="0.3">
      <c r="A634" s="83" t="s">
        <v>205</v>
      </c>
      <c r="B634" s="27" t="s">
        <v>55</v>
      </c>
      <c r="C634" s="28"/>
      <c r="D634" s="28"/>
      <c r="E634" s="28"/>
      <c r="F634" s="29"/>
      <c r="G634" s="71">
        <f>[1]Database!K682</f>
        <v>5.5555029328527441</v>
      </c>
      <c r="H634">
        <v>2011</v>
      </c>
    </row>
    <row r="635" spans="1:8" ht="19.5" thickBot="1" x14ac:dyDescent="0.3">
      <c r="A635" s="87" t="s">
        <v>206</v>
      </c>
      <c r="B635" s="30" t="s">
        <v>56</v>
      </c>
      <c r="C635" s="12"/>
      <c r="D635" s="12"/>
      <c r="E635" s="12"/>
      <c r="F635" s="12"/>
      <c r="G635" s="67">
        <f>[1]Database!K683</f>
        <v>5.8269995589743591</v>
      </c>
      <c r="H635">
        <v>2011</v>
      </c>
    </row>
    <row r="636" spans="1:8" ht="19.5" thickBot="1" x14ac:dyDescent="0.3">
      <c r="A636" s="88" t="s">
        <v>207</v>
      </c>
      <c r="B636" s="31" t="s">
        <v>57</v>
      </c>
      <c r="C636" s="14"/>
      <c r="D636" s="14"/>
      <c r="E636" s="14"/>
      <c r="F636" s="14"/>
      <c r="G636" s="67">
        <f>[1]Database!K685</f>
        <v>5.4323679671328673</v>
      </c>
      <c r="H636">
        <v>2011</v>
      </c>
    </row>
    <row r="637" spans="1:8" ht="19.5" thickBot="1" x14ac:dyDescent="0.3">
      <c r="A637" s="88" t="s">
        <v>208</v>
      </c>
      <c r="B637" s="31" t="s">
        <v>58</v>
      </c>
      <c r="C637" s="14"/>
      <c r="D637" s="14"/>
      <c r="E637" s="14"/>
      <c r="F637" s="14"/>
      <c r="G637" s="67">
        <f>[1]Database!K687</f>
        <v>5.3032443638694637</v>
      </c>
      <c r="H637">
        <v>2011</v>
      </c>
    </row>
    <row r="638" spans="1:8" ht="19.5" thickBot="1" x14ac:dyDescent="0.3">
      <c r="A638" s="88" t="s">
        <v>209</v>
      </c>
      <c r="B638" s="31" t="s">
        <v>59</v>
      </c>
      <c r="C638" s="14"/>
      <c r="D638" s="14"/>
      <c r="E638" s="14"/>
      <c r="F638" s="14"/>
      <c r="G638" s="67">
        <f>[1]Database!K691</f>
        <v>6.3883294247433104</v>
      </c>
      <c r="H638">
        <v>2011</v>
      </c>
    </row>
    <row r="639" spans="1:8" ht="19.5" thickBot="1" x14ac:dyDescent="0.3">
      <c r="A639" s="88" t="s">
        <v>210</v>
      </c>
      <c r="B639" s="31" t="s">
        <v>60</v>
      </c>
      <c r="C639" s="14"/>
      <c r="D639" s="14"/>
      <c r="E639" s="14"/>
      <c r="F639" s="14"/>
      <c r="G639" s="67">
        <f>[1]Database!K692</f>
        <v>3.9182116629370629</v>
      </c>
      <c r="H639">
        <v>2011</v>
      </c>
    </row>
    <row r="640" spans="1:8" ht="19.5" thickBot="1" x14ac:dyDescent="0.3">
      <c r="A640" s="89" t="s">
        <v>211</v>
      </c>
      <c r="B640" s="32" t="s">
        <v>61</v>
      </c>
      <c r="C640" s="14"/>
      <c r="D640" s="14"/>
      <c r="E640" s="14"/>
      <c r="F640" s="14"/>
      <c r="G640" s="67">
        <f>[1]Database!K694</f>
        <v>5.4281566314685312</v>
      </c>
      <c r="H640">
        <v>2011</v>
      </c>
    </row>
    <row r="641" spans="1:8" ht="19.5" thickBot="1" x14ac:dyDescent="0.3">
      <c r="A641" s="83" t="s">
        <v>212</v>
      </c>
      <c r="B641" s="27" t="s">
        <v>62</v>
      </c>
      <c r="C641" s="33"/>
      <c r="D641" s="33"/>
      <c r="E641" s="33"/>
      <c r="F641" s="34"/>
      <c r="G641" s="66">
        <f>[1]Database!K695</f>
        <v>5.9082430281059208</v>
      </c>
      <c r="H641">
        <v>2011</v>
      </c>
    </row>
    <row r="642" spans="1:8" ht="19.5" thickBot="1" x14ac:dyDescent="0.3">
      <c r="A642" s="90" t="s">
        <v>213</v>
      </c>
      <c r="B642" s="35" t="s">
        <v>63</v>
      </c>
      <c r="C642" s="36" t="s">
        <v>64</v>
      </c>
      <c r="D642" s="36" t="s">
        <v>65</v>
      </c>
      <c r="E642" s="36" t="s">
        <v>66</v>
      </c>
      <c r="F642" s="37" t="s">
        <v>67</v>
      </c>
      <c r="G642" s="69">
        <f>[1]Database!K696</f>
        <v>4.8028143082296877</v>
      </c>
      <c r="H642">
        <v>2011</v>
      </c>
    </row>
    <row r="643" spans="1:8" ht="19.5" thickBot="1" x14ac:dyDescent="0.3">
      <c r="A643" s="91" t="s">
        <v>214</v>
      </c>
      <c r="B643" s="38" t="s">
        <v>68</v>
      </c>
      <c r="C643" s="39"/>
      <c r="D643" s="39"/>
      <c r="E643" s="39"/>
      <c r="F643" s="39"/>
      <c r="G643" s="68">
        <f>[1]Database!K697</f>
        <v>83.074520000000007</v>
      </c>
      <c r="H643">
        <v>2011</v>
      </c>
    </row>
    <row r="644" spans="1:8" ht="19.5" thickBot="1" x14ac:dyDescent="0.3">
      <c r="A644" s="85" t="s">
        <v>215</v>
      </c>
      <c r="B644" s="40" t="s">
        <v>69</v>
      </c>
      <c r="C644" s="6"/>
      <c r="D644" s="6"/>
      <c r="E644" s="6"/>
      <c r="F644" s="6"/>
      <c r="G644" s="68">
        <f>[1]Database!K698</f>
        <v>36.48659</v>
      </c>
      <c r="H644">
        <v>2011</v>
      </c>
    </row>
    <row r="645" spans="1:8" ht="19.5" thickBot="1" x14ac:dyDescent="0.3">
      <c r="A645" s="76" t="s">
        <v>216</v>
      </c>
      <c r="B645" s="41" t="s">
        <v>70</v>
      </c>
      <c r="C645" s="6"/>
      <c r="D645" s="6"/>
      <c r="E645" s="6"/>
      <c r="F645" s="6"/>
      <c r="G645" s="65">
        <f>[1]Database!K699</f>
        <v>4.5073295831082749</v>
      </c>
      <c r="H645">
        <v>2011</v>
      </c>
    </row>
    <row r="646" spans="1:8" ht="19.5" thickBot="1" x14ac:dyDescent="0.3">
      <c r="A646" s="76" t="s">
        <v>217</v>
      </c>
      <c r="B646" s="41" t="s">
        <v>71</v>
      </c>
      <c r="C646" s="6"/>
      <c r="D646" s="6"/>
      <c r="E646" s="6"/>
      <c r="F646" s="6"/>
      <c r="G646" s="65">
        <f>[1]Database!K700</f>
        <v>3.1720816044289046</v>
      </c>
      <c r="H646">
        <v>2011</v>
      </c>
    </row>
    <row r="647" spans="1:8" ht="19.5" thickBot="1" x14ac:dyDescent="0.3">
      <c r="A647" s="76" t="s">
        <v>218</v>
      </c>
      <c r="B647" s="41" t="s">
        <v>72</v>
      </c>
      <c r="C647" s="6"/>
      <c r="D647" s="6"/>
      <c r="E647" s="6"/>
      <c r="F647" s="6"/>
      <c r="G647" s="65">
        <f>[1]Database!K701</f>
        <v>4.5815832072261067</v>
      </c>
      <c r="H647">
        <v>2011</v>
      </c>
    </row>
    <row r="648" spans="1:8" ht="19.5" thickBot="1" x14ac:dyDescent="0.3">
      <c r="A648" s="76" t="s">
        <v>219</v>
      </c>
      <c r="B648" s="41" t="s">
        <v>73</v>
      </c>
      <c r="C648" s="6"/>
      <c r="D648" s="6"/>
      <c r="E648" s="6"/>
      <c r="F648" s="6"/>
      <c r="G648" s="65">
        <f>[1]Database!K702</f>
        <v>3.7400537310023312</v>
      </c>
      <c r="H648">
        <v>2011</v>
      </c>
    </row>
    <row r="649" spans="1:8" ht="19.5" thickBot="1" x14ac:dyDescent="0.3">
      <c r="A649" s="76" t="s">
        <v>220</v>
      </c>
      <c r="B649" s="41" t="s">
        <v>74</v>
      </c>
      <c r="C649" s="6"/>
      <c r="D649" s="6"/>
      <c r="E649" s="6"/>
      <c r="F649" s="6"/>
      <c r="G649" s="65">
        <f>[1]Database!K703</f>
        <v>2.9427024979020979</v>
      </c>
      <c r="H649">
        <v>2011</v>
      </c>
    </row>
    <row r="650" spans="1:8" ht="19.5" thickBot="1" x14ac:dyDescent="0.3">
      <c r="A650" s="76" t="s">
        <v>221</v>
      </c>
      <c r="B650" s="41" t="s">
        <v>75</v>
      </c>
      <c r="C650" s="6"/>
      <c r="D650" s="6"/>
      <c r="E650" s="6"/>
      <c r="F650" s="6"/>
      <c r="G650" s="65">
        <f>[1]Database!K704</f>
        <v>3.6091052601398603</v>
      </c>
      <c r="H650">
        <v>2011</v>
      </c>
    </row>
    <row r="651" spans="1:8" ht="19.5" thickBot="1" x14ac:dyDescent="0.3">
      <c r="A651" s="76" t="s">
        <v>222</v>
      </c>
      <c r="B651" s="41" t="s">
        <v>76</v>
      </c>
      <c r="C651" s="6"/>
      <c r="D651" s="6"/>
      <c r="E651" s="6"/>
      <c r="F651" s="6"/>
      <c r="G651" s="65">
        <f>[1]Database!K705</f>
        <v>3.9722613020979018</v>
      </c>
      <c r="H651">
        <v>2011</v>
      </c>
    </row>
    <row r="652" spans="1:8" ht="19.5" thickBot="1" x14ac:dyDescent="0.3">
      <c r="A652" s="76" t="s">
        <v>223</v>
      </c>
      <c r="B652" s="41" t="s">
        <v>77</v>
      </c>
      <c r="C652" s="6"/>
      <c r="D652" s="6"/>
      <c r="E652" s="6"/>
      <c r="F652" s="6"/>
      <c r="G652" s="65">
        <f>[1]Database!K706</f>
        <v>2.9439637377622381</v>
      </c>
      <c r="H652">
        <v>2011</v>
      </c>
    </row>
    <row r="653" spans="1:8" ht="19.5" thickBot="1" x14ac:dyDescent="0.3">
      <c r="A653" s="77" t="s">
        <v>224</v>
      </c>
      <c r="B653" s="42" t="s">
        <v>78</v>
      </c>
      <c r="C653" s="6"/>
      <c r="D653" s="6"/>
      <c r="E653" s="6"/>
      <c r="F653" s="6"/>
      <c r="G653" s="65">
        <f>[1]Database!K707</f>
        <v>3.45811251993007</v>
      </c>
      <c r="H653">
        <v>2011</v>
      </c>
    </row>
    <row r="654" spans="1:8" ht="19.5" thickBot="1" x14ac:dyDescent="0.3">
      <c r="A654" s="83" t="s">
        <v>225</v>
      </c>
      <c r="B654" s="43" t="s">
        <v>79</v>
      </c>
      <c r="C654" s="9"/>
      <c r="D654" s="9"/>
      <c r="E654" s="9"/>
      <c r="F654" s="10"/>
      <c r="G654" s="66">
        <f>[1]Database!K708</f>
        <v>3.8581824543927357</v>
      </c>
      <c r="H654">
        <v>2011</v>
      </c>
    </row>
    <row r="655" spans="1:8" ht="19.5" thickBot="1" x14ac:dyDescent="0.3">
      <c r="A655" s="87" t="s">
        <v>226</v>
      </c>
      <c r="B655" s="30" t="s">
        <v>80</v>
      </c>
      <c r="C655" s="12"/>
      <c r="D655" s="12"/>
      <c r="E655" s="12"/>
      <c r="F655" s="12"/>
      <c r="G655" s="67">
        <f>[1]Database!K709</f>
        <v>4.2437331547785551</v>
      </c>
      <c r="H655">
        <v>2011</v>
      </c>
    </row>
    <row r="656" spans="1:8" ht="19.5" thickBot="1" x14ac:dyDescent="0.3">
      <c r="A656" s="88" t="s">
        <v>227</v>
      </c>
      <c r="B656" s="31" t="s">
        <v>81</v>
      </c>
      <c r="C656" s="14"/>
      <c r="D656" s="14"/>
      <c r="E656" s="14"/>
      <c r="F656" s="14"/>
      <c r="G656" s="67">
        <f>[1]Database!K710</f>
        <v>3.9400917125874129</v>
      </c>
      <c r="H656">
        <v>2011</v>
      </c>
    </row>
    <row r="657" spans="1:8" ht="19.5" thickBot="1" x14ac:dyDescent="0.3">
      <c r="A657" s="88" t="s">
        <v>228</v>
      </c>
      <c r="B657" s="31" t="s">
        <v>82</v>
      </c>
      <c r="C657" s="14"/>
      <c r="D657" s="14"/>
      <c r="E657" s="14"/>
      <c r="F657" s="14"/>
      <c r="G657" s="67">
        <f>[1]Database!K711</f>
        <v>4.0151637603729604</v>
      </c>
      <c r="H657">
        <v>2011</v>
      </c>
    </row>
    <row r="658" spans="1:8" ht="19.5" thickBot="1" x14ac:dyDescent="0.3">
      <c r="A658" s="88" t="s">
        <v>229</v>
      </c>
      <c r="B658" s="31" t="s">
        <v>83</v>
      </c>
      <c r="C658" s="14"/>
      <c r="D658" s="14"/>
      <c r="E658" s="14"/>
      <c r="F658" s="14"/>
      <c r="G658" s="67" t="str">
        <f>[1]Database!K712</f>
        <v>-</v>
      </c>
      <c r="H658">
        <v>2011</v>
      </c>
    </row>
    <row r="659" spans="1:8" ht="19.5" thickBot="1" x14ac:dyDescent="0.3">
      <c r="A659" s="88" t="s">
        <v>230</v>
      </c>
      <c r="B659" s="31" t="s">
        <v>84</v>
      </c>
      <c r="C659" s="14"/>
      <c r="D659" s="14"/>
      <c r="E659" s="14"/>
      <c r="F659" s="14"/>
      <c r="G659" s="67">
        <f>[1]Database!K715</f>
        <v>3.7201139953379956</v>
      </c>
      <c r="H659">
        <v>2011</v>
      </c>
    </row>
    <row r="660" spans="1:8" ht="19.5" thickBot="1" x14ac:dyDescent="0.3">
      <c r="A660" s="88" t="s">
        <v>231</v>
      </c>
      <c r="B660" s="13" t="s">
        <v>85</v>
      </c>
      <c r="C660" s="14"/>
      <c r="D660" s="14"/>
      <c r="E660" s="14"/>
      <c r="F660" s="14"/>
      <c r="G660" s="67">
        <f>[1]Database!K717</f>
        <v>4.224955209419222</v>
      </c>
      <c r="H660">
        <v>2011</v>
      </c>
    </row>
    <row r="661" spans="1:8" ht="19.5" thickBot="1" x14ac:dyDescent="0.3">
      <c r="A661" s="88" t="s">
        <v>232</v>
      </c>
      <c r="B661" s="31" t="s">
        <v>86</v>
      </c>
      <c r="C661" s="14"/>
      <c r="D661" s="14"/>
      <c r="E661" s="14"/>
      <c r="F661" s="14"/>
      <c r="G661" s="67">
        <f>[1]Database!K718</f>
        <v>3.4314892857808856</v>
      </c>
      <c r="H661">
        <v>2011</v>
      </c>
    </row>
    <row r="662" spans="1:8" ht="19.5" thickBot="1" x14ac:dyDescent="0.3">
      <c r="A662" s="88" t="s">
        <v>233</v>
      </c>
      <c r="B662" s="31" t="s">
        <v>87</v>
      </c>
      <c r="C662" s="14"/>
      <c r="D662" s="14"/>
      <c r="E662" s="14"/>
      <c r="F662" s="14"/>
      <c r="G662" s="67">
        <f>[1]Database!K719</f>
        <v>2.3047653198135198</v>
      </c>
      <c r="H662">
        <v>2011</v>
      </c>
    </row>
    <row r="663" spans="1:8" ht="36.75" thickBot="1" x14ac:dyDescent="0.3">
      <c r="A663" s="88" t="s">
        <v>234</v>
      </c>
      <c r="B663" s="31" t="s">
        <v>88</v>
      </c>
      <c r="C663" s="14"/>
      <c r="D663" s="14"/>
      <c r="E663" s="14"/>
      <c r="F663" s="14"/>
      <c r="G663" s="67">
        <f>[1]Database!K720</f>
        <v>3.4293863703962706</v>
      </c>
      <c r="H663">
        <v>2011</v>
      </c>
    </row>
    <row r="664" spans="1:8" ht="19.5" thickBot="1" x14ac:dyDescent="0.3">
      <c r="A664" s="88" t="s">
        <v>235</v>
      </c>
      <c r="B664" s="31" t="s">
        <v>89</v>
      </c>
      <c r="C664" s="14"/>
      <c r="D664" s="14"/>
      <c r="E664" s="14"/>
      <c r="F664" s="14"/>
      <c r="G664" s="67">
        <f>[1]Database!K721</f>
        <v>3.5049199736596739</v>
      </c>
      <c r="H664">
        <v>2011</v>
      </c>
    </row>
    <row r="665" spans="1:8" ht="19.5" thickBot="1" x14ac:dyDescent="0.3">
      <c r="A665" s="88" t="s">
        <v>236</v>
      </c>
      <c r="B665" s="13" t="s">
        <v>90</v>
      </c>
      <c r="C665" s="14"/>
      <c r="D665" s="14"/>
      <c r="E665" s="14"/>
      <c r="F665" s="14"/>
      <c r="G665" s="67">
        <f>[1]Database!K724</f>
        <v>2.7246477911334872</v>
      </c>
      <c r="H665">
        <v>2011</v>
      </c>
    </row>
    <row r="666" spans="1:8" ht="19.5" thickBot="1" x14ac:dyDescent="0.3">
      <c r="A666" s="88" t="s">
        <v>237</v>
      </c>
      <c r="B666" s="31" t="s">
        <v>91</v>
      </c>
      <c r="C666" s="14"/>
      <c r="D666" s="14"/>
      <c r="E666" s="14"/>
      <c r="F666" s="14"/>
      <c r="G666" s="67">
        <f>[1]Database!K725</f>
        <v>4.0021402348467774</v>
      </c>
      <c r="H666">
        <v>2011</v>
      </c>
    </row>
    <row r="667" spans="1:8" ht="19.5" thickBot="1" x14ac:dyDescent="0.3">
      <c r="A667" s="88" t="s">
        <v>238</v>
      </c>
      <c r="B667" s="31" t="s">
        <v>92</v>
      </c>
      <c r="C667" s="14"/>
      <c r="D667" s="14"/>
      <c r="E667" s="14"/>
      <c r="F667" s="14"/>
      <c r="G667" s="67">
        <f>[1]Database!K726</f>
        <v>3.9101235468531468</v>
      </c>
      <c r="H667">
        <v>2011</v>
      </c>
    </row>
    <row r="668" spans="1:8" ht="19.5" thickBot="1" x14ac:dyDescent="0.3">
      <c r="A668" s="88" t="s">
        <v>239</v>
      </c>
      <c r="B668" s="31" t="s">
        <v>93</v>
      </c>
      <c r="C668" s="14"/>
      <c r="D668" s="14"/>
      <c r="E668" s="14"/>
      <c r="F668" s="14"/>
      <c r="G668" s="67">
        <f>[1]Database!K727</f>
        <v>3.553327588111888</v>
      </c>
      <c r="H668">
        <v>2011</v>
      </c>
    </row>
    <row r="669" spans="1:8" ht="19.5" thickBot="1" x14ac:dyDescent="0.3">
      <c r="A669" s="89" t="s">
        <v>240</v>
      </c>
      <c r="B669" s="32" t="s">
        <v>94</v>
      </c>
      <c r="C669" s="14"/>
      <c r="D669" s="14"/>
      <c r="E669" s="14"/>
      <c r="F669" s="14"/>
      <c r="G669" s="67">
        <f>[1]Database!K728</f>
        <v>3.7317255674825174</v>
      </c>
      <c r="H669">
        <v>2011</v>
      </c>
    </row>
    <row r="670" spans="1:8" ht="19.5" thickBot="1" x14ac:dyDescent="0.3">
      <c r="A670" s="83" t="s">
        <v>241</v>
      </c>
      <c r="B670" s="18" t="s">
        <v>95</v>
      </c>
      <c r="C670" s="33"/>
      <c r="D670" s="33"/>
      <c r="E670" s="33"/>
      <c r="F670" s="34"/>
      <c r="G670" s="66">
        <f>[1]Database!K729</f>
        <v>3.9120020123920236</v>
      </c>
      <c r="H670">
        <v>2011</v>
      </c>
    </row>
    <row r="671" spans="1:8" ht="19.5" thickBot="1" x14ac:dyDescent="0.3">
      <c r="A671" s="92" t="s">
        <v>242</v>
      </c>
      <c r="B671" s="44" t="s">
        <v>96</v>
      </c>
      <c r="C671" s="45"/>
      <c r="D671" s="45"/>
      <c r="E671" s="45"/>
      <c r="F671" s="45"/>
      <c r="G671" s="65">
        <f>[1]Database!K730</f>
        <v>3.7430725517482522</v>
      </c>
      <c r="H671">
        <v>2011</v>
      </c>
    </row>
    <row r="672" spans="1:8" ht="19.5" thickBot="1" x14ac:dyDescent="0.3">
      <c r="A672" s="76" t="s">
        <v>243</v>
      </c>
      <c r="B672" s="4" t="s">
        <v>97</v>
      </c>
      <c r="C672" s="6"/>
      <c r="D672" s="6"/>
      <c r="E672" s="6"/>
      <c r="F672" s="6"/>
      <c r="G672" s="65">
        <f>[1]Database!K731</f>
        <v>3.6361798808857806</v>
      </c>
      <c r="H672">
        <v>2011</v>
      </c>
    </row>
    <row r="673" spans="1:8" ht="19.5" thickBot="1" x14ac:dyDescent="0.3">
      <c r="A673" s="76" t="s">
        <v>244</v>
      </c>
      <c r="B673" s="4" t="s">
        <v>98</v>
      </c>
      <c r="C673" s="6"/>
      <c r="D673" s="6"/>
      <c r="E673" s="6"/>
      <c r="F673" s="6"/>
      <c r="G673" s="65">
        <f>[1]Database!K732</f>
        <v>3.4676826410256414</v>
      </c>
      <c r="H673">
        <v>2011</v>
      </c>
    </row>
    <row r="674" spans="1:8" ht="19.5" thickBot="1" x14ac:dyDescent="0.3">
      <c r="A674" s="76" t="s">
        <v>245</v>
      </c>
      <c r="B674" s="4" t="s">
        <v>99</v>
      </c>
      <c r="C674" s="6"/>
      <c r="D674" s="6"/>
      <c r="E674" s="6"/>
      <c r="F674" s="6"/>
      <c r="G674" s="65" t="str">
        <f>[1]Database!K733</f>
        <v>-</v>
      </c>
      <c r="H674">
        <v>2011</v>
      </c>
    </row>
    <row r="675" spans="1:8" ht="19.5" thickBot="1" x14ac:dyDescent="0.3">
      <c r="A675" s="85" t="s">
        <v>246</v>
      </c>
      <c r="B675" s="15" t="s">
        <v>100</v>
      </c>
      <c r="C675" s="6"/>
      <c r="D675" s="6"/>
      <c r="E675" s="6"/>
      <c r="F675" s="6"/>
      <c r="G675" s="68">
        <f>[1]Database!K734</f>
        <v>87</v>
      </c>
      <c r="H675">
        <v>2011</v>
      </c>
    </row>
    <row r="676" spans="1:8" ht="19.5" thickBot="1" x14ac:dyDescent="0.3">
      <c r="A676" s="76" t="s">
        <v>247</v>
      </c>
      <c r="B676" s="4" t="s">
        <v>101</v>
      </c>
      <c r="C676" s="6"/>
      <c r="D676" s="6"/>
      <c r="E676" s="6"/>
      <c r="F676" s="6"/>
      <c r="G676" s="65">
        <f>[1]Database!K735</f>
        <v>3.8071640715193897</v>
      </c>
      <c r="H676">
        <v>2011</v>
      </c>
    </row>
    <row r="677" spans="1:8" ht="19.5" thickBot="1" x14ac:dyDescent="0.3">
      <c r="A677" s="76" t="s">
        <v>248</v>
      </c>
      <c r="B677" s="4" t="s">
        <v>102</v>
      </c>
      <c r="C677" s="6"/>
      <c r="D677" s="6"/>
      <c r="E677" s="6"/>
      <c r="F677" s="6"/>
      <c r="G677" s="65">
        <f>[1]Database!K736</f>
        <v>3.1335417836829835</v>
      </c>
      <c r="H677">
        <v>2011</v>
      </c>
    </row>
    <row r="678" spans="1:8" ht="19.5" thickBot="1" x14ac:dyDescent="0.3">
      <c r="A678" s="76" t="s">
        <v>249</v>
      </c>
      <c r="B678" s="4" t="s">
        <v>103</v>
      </c>
      <c r="C678" s="6"/>
      <c r="D678" s="6"/>
      <c r="E678" s="6"/>
      <c r="F678" s="6"/>
      <c r="G678" s="65">
        <f>[1]Database!K737</f>
        <v>3.4743318191142194</v>
      </c>
      <c r="H678">
        <v>2011</v>
      </c>
    </row>
    <row r="679" spans="1:8" ht="19.5" thickBot="1" x14ac:dyDescent="0.3">
      <c r="A679" s="76" t="s">
        <v>250</v>
      </c>
      <c r="B679" s="4" t="s">
        <v>104</v>
      </c>
      <c r="C679" s="6"/>
      <c r="D679" s="6"/>
      <c r="E679" s="6"/>
      <c r="F679" s="6"/>
      <c r="G679" s="65" t="str">
        <f>[1]Database!K738</f>
        <v>-</v>
      </c>
      <c r="H679">
        <v>2011</v>
      </c>
    </row>
    <row r="680" spans="1:8" ht="19.5" thickBot="1" x14ac:dyDescent="0.3">
      <c r="A680" s="76" t="s">
        <v>251</v>
      </c>
      <c r="B680" s="4" t="s">
        <v>105</v>
      </c>
      <c r="C680" s="6"/>
      <c r="D680" s="6"/>
      <c r="E680" s="6"/>
      <c r="F680" s="6"/>
      <c r="G680" s="65" t="str">
        <f>[1]Database!K739</f>
        <v>-</v>
      </c>
      <c r="H680">
        <v>2011</v>
      </c>
    </row>
    <row r="681" spans="1:8" ht="19.5" thickBot="1" x14ac:dyDescent="0.3">
      <c r="A681" s="76" t="s">
        <v>252</v>
      </c>
      <c r="B681" s="4" t="s">
        <v>106</v>
      </c>
      <c r="C681" s="6"/>
      <c r="D681" s="6"/>
      <c r="E681" s="6"/>
      <c r="F681" s="6"/>
      <c r="G681" s="65">
        <f>[1]Database!K740</f>
        <v>0.43732420781861125</v>
      </c>
      <c r="H681">
        <v>2011</v>
      </c>
    </row>
    <row r="682" spans="1:8" ht="19.5" thickBot="1" x14ac:dyDescent="0.3">
      <c r="A682" s="77" t="s">
        <v>253</v>
      </c>
      <c r="B682" s="7" t="s">
        <v>107</v>
      </c>
      <c r="C682" s="6"/>
      <c r="D682" s="6"/>
      <c r="E682" s="6"/>
      <c r="F682" s="6"/>
      <c r="G682" s="65">
        <f>[1]Database!K741</f>
        <v>2.8656872425391517</v>
      </c>
      <c r="H682">
        <v>2011</v>
      </c>
    </row>
    <row r="683" spans="1:8" ht="19.5" thickBot="1" x14ac:dyDescent="0.3">
      <c r="A683" s="83" t="s">
        <v>254</v>
      </c>
      <c r="B683" s="18" t="s">
        <v>108</v>
      </c>
      <c r="C683" s="9"/>
      <c r="D683" s="9"/>
      <c r="E683" s="9"/>
      <c r="F683" s="10"/>
      <c r="G683" s="66">
        <f>[1]Database!K742</f>
        <v>3.3364256570292707</v>
      </c>
      <c r="H683">
        <v>2011</v>
      </c>
    </row>
    <row r="684" spans="1:8" ht="19.5" thickBot="1" x14ac:dyDescent="0.3">
      <c r="A684" s="87" t="s">
        <v>255</v>
      </c>
      <c r="B684" s="11" t="s">
        <v>109</v>
      </c>
      <c r="C684" s="12"/>
      <c r="D684" s="12"/>
      <c r="E684" s="12"/>
      <c r="F684" s="12"/>
      <c r="G684" s="67">
        <f>[1]Database!K743</f>
        <v>3.1449239135198139</v>
      </c>
      <c r="H684">
        <v>2011</v>
      </c>
    </row>
    <row r="685" spans="1:8" ht="19.5" thickBot="1" x14ac:dyDescent="0.3">
      <c r="A685" s="88" t="s">
        <v>256</v>
      </c>
      <c r="B685" s="13" t="s">
        <v>110</v>
      </c>
      <c r="C685" s="14"/>
      <c r="D685" s="14"/>
      <c r="E685" s="14"/>
      <c r="F685" s="14"/>
      <c r="G685" s="67">
        <f>[1]Database!K744</f>
        <v>3.0742836850815851</v>
      </c>
      <c r="H685">
        <v>2011</v>
      </c>
    </row>
    <row r="686" spans="1:8" ht="19.5" thickBot="1" x14ac:dyDescent="0.3">
      <c r="A686" s="88" t="s">
        <v>257</v>
      </c>
      <c r="B686" s="13" t="s">
        <v>111</v>
      </c>
      <c r="C686" s="14"/>
      <c r="D686" s="14"/>
      <c r="E686" s="14"/>
      <c r="F686" s="14"/>
      <c r="G686" s="67">
        <f>[1]Database!K745</f>
        <v>3.4023460536130532</v>
      </c>
      <c r="H686">
        <v>2011</v>
      </c>
    </row>
    <row r="687" spans="1:8" ht="19.5" thickBot="1" x14ac:dyDescent="0.3">
      <c r="A687" s="88" t="s">
        <v>258</v>
      </c>
      <c r="B687" s="13" t="s">
        <v>112</v>
      </c>
      <c r="C687" s="14"/>
      <c r="D687" s="14"/>
      <c r="E687" s="14"/>
      <c r="F687" s="14"/>
      <c r="G687" s="67">
        <f>[1]Database!K746</f>
        <v>1.6609463769230768</v>
      </c>
      <c r="H687">
        <v>2011</v>
      </c>
    </row>
    <row r="688" spans="1:8" ht="19.5" thickBot="1" x14ac:dyDescent="0.3">
      <c r="A688" s="88" t="s">
        <v>259</v>
      </c>
      <c r="B688" s="13" t="s">
        <v>113</v>
      </c>
      <c r="C688" s="14"/>
      <c r="D688" s="14"/>
      <c r="E688" s="14"/>
      <c r="F688" s="14"/>
      <c r="G688" s="67">
        <f>[1]Database!K747</f>
        <v>1.8287934755244755</v>
      </c>
      <c r="H688">
        <v>2011</v>
      </c>
    </row>
    <row r="689" spans="1:8" ht="19.5" thickBot="1" x14ac:dyDescent="0.3">
      <c r="A689" s="88" t="s">
        <v>260</v>
      </c>
      <c r="B689" s="13" t="s">
        <v>114</v>
      </c>
      <c r="C689" s="14"/>
      <c r="D689" s="14"/>
      <c r="E689" s="14"/>
      <c r="F689" s="14"/>
      <c r="G689" s="67">
        <f>[1]Database!K748</f>
        <v>2.622258700932401</v>
      </c>
      <c r="H689">
        <v>2011</v>
      </c>
    </row>
    <row r="690" spans="1:8" ht="19.5" thickBot="1" x14ac:dyDescent="0.3">
      <c r="A690" s="88" t="s">
        <v>261</v>
      </c>
      <c r="B690" s="13" t="s">
        <v>115</v>
      </c>
      <c r="C690" s="14"/>
      <c r="D690" s="14"/>
      <c r="E690" s="14"/>
      <c r="F690" s="14"/>
      <c r="G690" s="67">
        <f>[1]Database!K749</f>
        <v>4.4738031606060602</v>
      </c>
      <c r="H690">
        <v>2011</v>
      </c>
    </row>
    <row r="691" spans="1:8" ht="19.5" thickBot="1" x14ac:dyDescent="0.3">
      <c r="A691" s="88" t="s">
        <v>262</v>
      </c>
      <c r="B691" s="13" t="s">
        <v>116</v>
      </c>
      <c r="C691" s="14"/>
      <c r="D691" s="14"/>
      <c r="E691" s="14"/>
      <c r="F691" s="14"/>
      <c r="G691" s="67">
        <f>[1]Database!K750</f>
        <v>3.9152202990675988</v>
      </c>
      <c r="H691">
        <v>2011</v>
      </c>
    </row>
    <row r="692" spans="1:8" ht="19.5" thickBot="1" x14ac:dyDescent="0.3">
      <c r="A692" s="88" t="s">
        <v>263</v>
      </c>
      <c r="B692" s="13" t="s">
        <v>117</v>
      </c>
      <c r="C692" s="14"/>
      <c r="D692" s="14"/>
      <c r="E692" s="14"/>
      <c r="F692" s="14"/>
      <c r="G692" s="67">
        <f>[1]Database!K751</f>
        <v>4</v>
      </c>
      <c r="H692">
        <v>2011</v>
      </c>
    </row>
    <row r="693" spans="1:8" ht="19.5" thickBot="1" x14ac:dyDescent="0.3">
      <c r="A693" s="89" t="s">
        <v>264</v>
      </c>
      <c r="B693" s="16" t="s">
        <v>118</v>
      </c>
      <c r="C693" s="14"/>
      <c r="D693" s="14"/>
      <c r="E693" s="14"/>
      <c r="F693" s="14"/>
      <c r="G693" s="67">
        <f>[1]Database!K752</f>
        <v>3.9296744865578863</v>
      </c>
      <c r="H693">
        <v>2011</v>
      </c>
    </row>
    <row r="694" spans="1:8" ht="19.5" thickBot="1" x14ac:dyDescent="0.3">
      <c r="A694" s="83" t="s">
        <v>265</v>
      </c>
      <c r="B694" s="27" t="s">
        <v>119</v>
      </c>
      <c r="C694" s="28"/>
      <c r="D694" s="28"/>
      <c r="E694" s="28"/>
      <c r="F694" s="29"/>
      <c r="G694" s="66">
        <f>[1]Database!K753</f>
        <v>3.2759665937451437</v>
      </c>
      <c r="H694">
        <v>2011</v>
      </c>
    </row>
    <row r="695" spans="1:8" ht="19.5" thickBot="1" x14ac:dyDescent="0.3">
      <c r="A695" s="92" t="s">
        <v>266</v>
      </c>
      <c r="B695" s="46" t="s">
        <v>120</v>
      </c>
      <c r="C695" s="45"/>
      <c r="D695" s="45"/>
      <c r="E695" s="45"/>
      <c r="F695" s="45"/>
      <c r="G695" s="65">
        <f>[1]Database!K754</f>
        <v>4.1812899230769229</v>
      </c>
      <c r="H695">
        <v>2011</v>
      </c>
    </row>
    <row r="696" spans="1:8" ht="19.5" thickBot="1" x14ac:dyDescent="0.3">
      <c r="A696" s="76" t="s">
        <v>267</v>
      </c>
      <c r="B696" s="47" t="s">
        <v>121</v>
      </c>
      <c r="C696" s="6"/>
      <c r="D696" s="6"/>
      <c r="E696" s="6"/>
      <c r="F696" s="6"/>
      <c r="G696" s="65">
        <f>[1]Database!K755</f>
        <v>4.0260911701631699</v>
      </c>
      <c r="H696">
        <v>2011</v>
      </c>
    </row>
    <row r="697" spans="1:8" ht="19.5" thickBot="1" x14ac:dyDescent="0.3">
      <c r="A697" s="76" t="s">
        <v>268</v>
      </c>
      <c r="B697" s="47" t="s">
        <v>122</v>
      </c>
      <c r="C697" s="6"/>
      <c r="D697" s="6"/>
      <c r="E697" s="6"/>
      <c r="F697" s="6"/>
      <c r="G697" s="65">
        <f>[1]Database!K756</f>
        <v>3.982892883916084</v>
      </c>
      <c r="H697">
        <v>2011</v>
      </c>
    </row>
    <row r="698" spans="1:8" ht="19.5" thickBot="1" x14ac:dyDescent="0.3">
      <c r="A698" s="76" t="s">
        <v>269</v>
      </c>
      <c r="B698" s="47" t="s">
        <v>123</v>
      </c>
      <c r="C698" s="6"/>
      <c r="D698" s="6"/>
      <c r="E698" s="6"/>
      <c r="F698" s="6"/>
      <c r="G698" s="65">
        <f>[1]Database!K757</f>
        <v>4.0634246590520595</v>
      </c>
      <c r="H698">
        <v>2011</v>
      </c>
    </row>
    <row r="699" spans="1:8" ht="19.5" thickBot="1" x14ac:dyDescent="0.3">
      <c r="A699" s="85" t="s">
        <v>270</v>
      </c>
      <c r="B699" s="24" t="s">
        <v>124</v>
      </c>
      <c r="C699" s="6"/>
      <c r="D699" s="6"/>
      <c r="E699" s="6"/>
      <c r="F699" s="6"/>
      <c r="G699" s="68">
        <f>[1]Database!K758</f>
        <v>13</v>
      </c>
      <c r="H699">
        <v>2011</v>
      </c>
    </row>
    <row r="700" spans="1:8" ht="36.75" thickBot="1" x14ac:dyDescent="0.3">
      <c r="A700" s="85" t="s">
        <v>271</v>
      </c>
      <c r="B700" s="24" t="s">
        <v>125</v>
      </c>
      <c r="C700" s="6"/>
      <c r="D700" s="6"/>
      <c r="E700" s="6"/>
      <c r="F700" s="6"/>
      <c r="G700" s="68">
        <f>[1]Database!K759</f>
        <v>0.67591653944790897</v>
      </c>
      <c r="H700">
        <v>2011</v>
      </c>
    </row>
    <row r="701" spans="1:8" ht="36.75" thickBot="1" x14ac:dyDescent="0.3">
      <c r="A701" s="76" t="s">
        <v>272</v>
      </c>
      <c r="B701" s="47" t="s">
        <v>126</v>
      </c>
      <c r="C701" s="6"/>
      <c r="D701" s="6"/>
      <c r="E701" s="6"/>
      <c r="F701" s="6"/>
      <c r="G701" s="65" t="e">
        <f>[1]Database!K760</f>
        <v>#REF!</v>
      </c>
      <c r="H701">
        <v>2011</v>
      </c>
    </row>
    <row r="702" spans="1:8" ht="36.75" thickBot="1" x14ac:dyDescent="0.3">
      <c r="A702" s="85" t="s">
        <v>273</v>
      </c>
      <c r="B702" s="24" t="s">
        <v>127</v>
      </c>
      <c r="C702" s="6"/>
      <c r="D702" s="6"/>
      <c r="E702" s="6"/>
      <c r="F702" s="6"/>
      <c r="G702" s="68" t="e">
        <f>[1]Database!K761</f>
        <v>#REF!</v>
      </c>
      <c r="H702">
        <v>2011</v>
      </c>
    </row>
    <row r="703" spans="1:8" ht="19.5" thickBot="1" x14ac:dyDescent="0.3">
      <c r="A703" s="77" t="s">
        <v>274</v>
      </c>
      <c r="B703" s="48" t="s">
        <v>128</v>
      </c>
      <c r="C703" s="6"/>
      <c r="D703" s="6"/>
      <c r="E703" s="6"/>
      <c r="F703" s="6"/>
      <c r="G703" s="65">
        <f>[1]Database!K762</f>
        <v>2.1230219035339051</v>
      </c>
      <c r="H703">
        <v>2011</v>
      </c>
    </row>
    <row r="704" spans="1:8" ht="19.5" thickBot="1" x14ac:dyDescent="0.3">
      <c r="A704" s="83" t="s">
        <v>275</v>
      </c>
      <c r="B704" s="27" t="s">
        <v>129</v>
      </c>
      <c r="C704" s="9"/>
      <c r="D704" s="9"/>
      <c r="E704" s="9"/>
      <c r="F704" s="10"/>
      <c r="G704" s="66">
        <f>[1]Database!K763</f>
        <v>3.0932232812929823</v>
      </c>
      <c r="H704">
        <v>2011</v>
      </c>
    </row>
    <row r="705" spans="1:8" ht="36.75" thickBot="1" x14ac:dyDescent="0.3">
      <c r="A705" s="84" t="s">
        <v>276</v>
      </c>
      <c r="B705" s="49" t="s">
        <v>130</v>
      </c>
      <c r="C705" s="12"/>
      <c r="D705" s="12"/>
      <c r="E705" s="12"/>
      <c r="F705" s="12"/>
      <c r="G705" s="68">
        <f>[1]Database!K764</f>
        <v>818.65300000000002</v>
      </c>
      <c r="H705">
        <v>2011</v>
      </c>
    </row>
    <row r="706" spans="1:8" ht="19.5" thickBot="1" x14ac:dyDescent="0.3">
      <c r="A706" s="85" t="s">
        <v>277</v>
      </c>
      <c r="B706" s="15" t="s">
        <v>131</v>
      </c>
      <c r="C706" s="14"/>
      <c r="D706" s="14"/>
      <c r="E706" s="14"/>
      <c r="F706" s="14"/>
      <c r="G706" s="68">
        <f>[1]Database!K765</f>
        <v>26.871508727791305</v>
      </c>
      <c r="H706">
        <v>2011</v>
      </c>
    </row>
    <row r="707" spans="1:8" ht="19.5" thickBot="1" x14ac:dyDescent="0.3">
      <c r="A707" s="88" t="s">
        <v>278</v>
      </c>
      <c r="B707" s="13" t="s">
        <v>132</v>
      </c>
      <c r="C707" s="14"/>
      <c r="D707" s="14"/>
      <c r="E707" s="14"/>
      <c r="F707" s="14"/>
      <c r="G707" s="67">
        <f>[1]Database!K766</f>
        <v>4.9471819469751921</v>
      </c>
      <c r="H707">
        <v>2011</v>
      </c>
    </row>
    <row r="708" spans="1:8" ht="19.5" thickBot="1" x14ac:dyDescent="0.3">
      <c r="A708" s="88" t="s">
        <v>279</v>
      </c>
      <c r="B708" s="13" t="s">
        <v>133</v>
      </c>
      <c r="C708" s="14"/>
      <c r="D708" s="14"/>
      <c r="E708" s="14"/>
      <c r="F708" s="14"/>
      <c r="G708" s="67">
        <f>[1]Database!K767</f>
        <v>4.9471819469751921</v>
      </c>
      <c r="H708">
        <v>2011</v>
      </c>
    </row>
    <row r="709" spans="1:8" ht="19.5" thickBot="1" x14ac:dyDescent="0.3">
      <c r="A709" s="88" t="s">
        <v>280</v>
      </c>
      <c r="B709" s="13" t="s">
        <v>134</v>
      </c>
      <c r="C709" s="14"/>
      <c r="D709" s="14"/>
      <c r="E709" s="14"/>
      <c r="F709" s="14"/>
      <c r="G709" s="67">
        <f>[1]Database!K768</f>
        <v>5.3974409042306499</v>
      </c>
      <c r="H709">
        <v>2011</v>
      </c>
    </row>
    <row r="710" spans="1:8" ht="19.5" thickBot="1" x14ac:dyDescent="0.3">
      <c r="A710" s="89" t="s">
        <v>281</v>
      </c>
      <c r="B710" s="16" t="s">
        <v>135</v>
      </c>
      <c r="C710" s="14"/>
      <c r="D710" s="14"/>
      <c r="E710" s="14"/>
      <c r="F710" s="14"/>
      <c r="G710" s="67">
        <f>[1]Database!K769</f>
        <v>5.3974409042306499</v>
      </c>
      <c r="H710">
        <v>2011</v>
      </c>
    </row>
    <row r="711" spans="1:8" ht="19.5" thickBot="1" x14ac:dyDescent="0.3">
      <c r="A711" s="83" t="s">
        <v>282</v>
      </c>
      <c r="B711" s="18" t="s">
        <v>136</v>
      </c>
      <c r="C711" s="33"/>
      <c r="D711" s="33"/>
      <c r="E711" s="33"/>
      <c r="F711" s="34"/>
      <c r="G711" s="66">
        <f>[1]Database!K770</f>
        <v>5.0597466862890563</v>
      </c>
      <c r="H711">
        <v>2011</v>
      </c>
    </row>
    <row r="712" spans="1:8" ht="19.5" thickBot="1" x14ac:dyDescent="0.3">
      <c r="A712" s="93" t="s">
        <v>283</v>
      </c>
      <c r="B712" s="50" t="s">
        <v>137</v>
      </c>
      <c r="C712" s="51"/>
      <c r="D712" s="51"/>
      <c r="E712" s="51"/>
      <c r="F712" s="52"/>
      <c r="G712" s="69">
        <f>[1]Database!K771</f>
        <v>3.7559244475235354</v>
      </c>
      <c r="H712">
        <v>2011</v>
      </c>
    </row>
    <row r="713" spans="1:8" ht="19.5" thickBot="1" x14ac:dyDescent="0.3">
      <c r="A713" s="94" t="s">
        <v>284</v>
      </c>
      <c r="B713" s="53" t="s">
        <v>138</v>
      </c>
      <c r="C713" s="6"/>
      <c r="D713" s="6"/>
      <c r="E713" s="6"/>
      <c r="F713" s="6"/>
      <c r="G713" s="65">
        <f>[1]Database!K772</f>
        <v>4.9346831107226103</v>
      </c>
      <c r="H713">
        <v>2011</v>
      </c>
    </row>
    <row r="714" spans="1:8" ht="19.5" thickBot="1" x14ac:dyDescent="0.3">
      <c r="A714" s="76" t="s">
        <v>285</v>
      </c>
      <c r="B714" s="47" t="s">
        <v>139</v>
      </c>
      <c r="C714" s="6"/>
      <c r="D714" s="6"/>
      <c r="E714" s="6"/>
      <c r="F714" s="6"/>
      <c r="G714" s="65">
        <f>[1]Database!K773</f>
        <v>3.6440767505827507</v>
      </c>
      <c r="H714">
        <v>2011</v>
      </c>
    </row>
    <row r="715" spans="1:8" ht="19.5" thickBot="1" x14ac:dyDescent="0.3">
      <c r="A715" s="76" t="s">
        <v>286</v>
      </c>
      <c r="B715" s="47" t="s">
        <v>140</v>
      </c>
      <c r="C715" s="6"/>
      <c r="D715" s="6"/>
      <c r="E715" s="6"/>
      <c r="F715" s="6"/>
      <c r="G715" s="65">
        <f>[1]Database!K774</f>
        <v>3.1539977561771559</v>
      </c>
      <c r="H715">
        <v>2011</v>
      </c>
    </row>
    <row r="716" spans="1:8" ht="19.5" thickBot="1" x14ac:dyDescent="0.3">
      <c r="A716" s="76" t="s">
        <v>287</v>
      </c>
      <c r="B716" s="47" t="s">
        <v>141</v>
      </c>
      <c r="C716" s="6"/>
      <c r="D716" s="6"/>
      <c r="E716" s="6"/>
      <c r="F716" s="6"/>
      <c r="G716" s="65">
        <f>[1]Database!K775</f>
        <v>3.0264326284382284</v>
      </c>
      <c r="H716">
        <v>2011</v>
      </c>
    </row>
    <row r="717" spans="1:8" ht="19.5" thickBot="1" x14ac:dyDescent="0.3">
      <c r="A717" s="76" t="s">
        <v>288</v>
      </c>
      <c r="B717" s="47" t="s">
        <v>142</v>
      </c>
      <c r="C717" s="6"/>
      <c r="D717" s="6"/>
      <c r="E717" s="6"/>
      <c r="F717" s="6"/>
      <c r="G717" s="65">
        <f>[1]Database!K776</f>
        <v>3.4996690613053612</v>
      </c>
      <c r="H717">
        <v>2011</v>
      </c>
    </row>
    <row r="718" spans="1:8" ht="19.5" thickBot="1" x14ac:dyDescent="0.3">
      <c r="A718" s="76" t="s">
        <v>289</v>
      </c>
      <c r="B718" s="47" t="s">
        <v>143</v>
      </c>
      <c r="C718" s="6"/>
      <c r="D718" s="6"/>
      <c r="E718" s="6"/>
      <c r="F718" s="6"/>
      <c r="G718" s="65">
        <f>[1]Database!K777</f>
        <v>2.9445439002331</v>
      </c>
      <c r="H718">
        <v>2011</v>
      </c>
    </row>
    <row r="719" spans="1:8" ht="19.5" thickBot="1" x14ac:dyDescent="0.3">
      <c r="A719" s="76" t="s">
        <v>290</v>
      </c>
      <c r="B719" s="47" t="s">
        <v>144</v>
      </c>
      <c r="C719" s="6"/>
      <c r="D719" s="6"/>
      <c r="E719" s="6"/>
      <c r="F719" s="6"/>
      <c r="G719" s="65">
        <f>[1]Database!K778</f>
        <v>4.7735380405594405</v>
      </c>
      <c r="H719">
        <v>2011</v>
      </c>
    </row>
    <row r="720" spans="1:8" ht="19.5" thickBot="1" x14ac:dyDescent="0.3">
      <c r="A720" s="76" t="s">
        <v>291</v>
      </c>
      <c r="B720" s="47" t="s">
        <v>145</v>
      </c>
      <c r="C720" s="6"/>
      <c r="D720" s="6"/>
      <c r="E720" s="6"/>
      <c r="F720" s="6"/>
      <c r="G720" s="65">
        <f>[1]Database!K779</f>
        <v>3.3263167337995339</v>
      </c>
      <c r="H720">
        <v>2011</v>
      </c>
    </row>
    <row r="721" spans="1:8" ht="19.5" thickBot="1" x14ac:dyDescent="0.3">
      <c r="A721" s="77" t="s">
        <v>292</v>
      </c>
      <c r="B721" s="48" t="s">
        <v>146</v>
      </c>
      <c r="C721" s="6"/>
      <c r="D721" s="6"/>
      <c r="E721" s="6"/>
      <c r="F721" s="6"/>
      <c r="G721" s="65">
        <f>[1]Database!K780</f>
        <v>3.076794886946387</v>
      </c>
      <c r="H721">
        <v>2011</v>
      </c>
    </row>
    <row r="722" spans="1:8" ht="19.5" thickBot="1" x14ac:dyDescent="0.3">
      <c r="A722" s="83" t="s">
        <v>293</v>
      </c>
      <c r="B722" s="27" t="s">
        <v>147</v>
      </c>
      <c r="C722" s="9"/>
      <c r="D722" s="9"/>
      <c r="E722" s="9"/>
      <c r="F722" s="10"/>
      <c r="G722" s="66">
        <f>[1]Database!K781</f>
        <v>3.5912861871917547</v>
      </c>
      <c r="H722">
        <v>2011</v>
      </c>
    </row>
    <row r="723" spans="1:8" ht="19.5" thickBot="1" x14ac:dyDescent="0.3">
      <c r="A723" s="87" t="s">
        <v>294</v>
      </c>
      <c r="B723" s="30" t="s">
        <v>148</v>
      </c>
      <c r="C723" s="12"/>
      <c r="D723" s="12"/>
      <c r="E723" s="12"/>
      <c r="F723" s="12"/>
      <c r="G723" s="67">
        <f>[1]Database!K782</f>
        <v>3.0391286566433564</v>
      </c>
      <c r="H723">
        <v>2011</v>
      </c>
    </row>
    <row r="724" spans="1:8" ht="19.5" thickBot="1" x14ac:dyDescent="0.3">
      <c r="A724" s="88" t="s">
        <v>295</v>
      </c>
      <c r="B724" s="31" t="s">
        <v>149</v>
      </c>
      <c r="C724" s="14"/>
      <c r="D724" s="14"/>
      <c r="E724" s="14"/>
      <c r="F724" s="14"/>
      <c r="G724" s="67">
        <f>[1]Database!K783</f>
        <v>4.0467478776223773</v>
      </c>
      <c r="H724">
        <v>2011</v>
      </c>
    </row>
    <row r="725" spans="1:8" ht="19.5" thickBot="1" x14ac:dyDescent="0.3">
      <c r="A725" s="88" t="s">
        <v>296</v>
      </c>
      <c r="B725" s="31" t="s">
        <v>150</v>
      </c>
      <c r="C725" s="14"/>
      <c r="D725" s="14"/>
      <c r="E725" s="14"/>
      <c r="F725" s="14"/>
      <c r="G725" s="67">
        <f>[1]Database!K784</f>
        <v>2.7021882652680653</v>
      </c>
      <c r="H725">
        <v>2011</v>
      </c>
    </row>
    <row r="726" spans="1:8" ht="19.5" thickBot="1" x14ac:dyDescent="0.3">
      <c r="A726" s="88" t="s">
        <v>297</v>
      </c>
      <c r="B726" s="31" t="s">
        <v>151</v>
      </c>
      <c r="C726" s="14"/>
      <c r="D726" s="14"/>
      <c r="E726" s="14"/>
      <c r="F726" s="14"/>
      <c r="G726" s="67">
        <f>[1]Database!K785</f>
        <v>3.2498136307692307</v>
      </c>
      <c r="H726">
        <v>2011</v>
      </c>
    </row>
    <row r="727" spans="1:8" ht="38.25" thickBot="1" x14ac:dyDescent="0.3">
      <c r="A727" s="88" t="s">
        <v>298</v>
      </c>
      <c r="B727" s="54" t="s">
        <v>152</v>
      </c>
      <c r="C727" s="14"/>
      <c r="D727" s="14"/>
      <c r="E727" s="14"/>
      <c r="F727" s="14"/>
      <c r="G727" s="67">
        <f>[1]Database!K786</f>
        <v>3.702440667832168</v>
      </c>
      <c r="H727">
        <v>2011</v>
      </c>
    </row>
    <row r="728" spans="1:8" ht="19.5" thickBot="1" x14ac:dyDescent="0.3">
      <c r="A728" s="88" t="s">
        <v>299</v>
      </c>
      <c r="B728" s="31" t="s">
        <v>153</v>
      </c>
      <c r="C728" s="14"/>
      <c r="D728" s="14"/>
      <c r="E728" s="14"/>
      <c r="F728" s="14"/>
      <c r="G728" s="67">
        <f>[1]Database!K787</f>
        <v>4.5066644412587404</v>
      </c>
      <c r="H728">
        <v>2011</v>
      </c>
    </row>
    <row r="729" spans="1:8" ht="19.5" thickBot="1" x14ac:dyDescent="0.3">
      <c r="A729" s="83" t="s">
        <v>300</v>
      </c>
      <c r="B729" s="27" t="s">
        <v>154</v>
      </c>
      <c r="C729" s="17"/>
      <c r="D729" s="17"/>
      <c r="E729" s="17"/>
      <c r="F729" s="55"/>
      <c r="G729" s="66">
        <f>[1]Database!K789</f>
        <v>3.1453551055716646</v>
      </c>
      <c r="H729">
        <v>2011</v>
      </c>
    </row>
    <row r="730" spans="1:8" ht="19.5" thickBot="1" x14ac:dyDescent="0.3">
      <c r="A730" s="90" t="s">
        <v>301</v>
      </c>
      <c r="B730" s="56" t="s">
        <v>155</v>
      </c>
      <c r="C730" s="57"/>
      <c r="D730" s="57"/>
      <c r="E730" s="57"/>
      <c r="F730" s="58"/>
      <c r="G730" s="69">
        <f>[1]Database!K790</f>
        <v>3.3683206463817097</v>
      </c>
      <c r="H730">
        <v>2011</v>
      </c>
    </row>
    <row r="731" spans="1:8" ht="23.25" thickBot="1" x14ac:dyDescent="0.3">
      <c r="A731" s="73" t="s">
        <v>302</v>
      </c>
      <c r="B731" s="59" t="s">
        <v>156</v>
      </c>
      <c r="C731" s="60"/>
      <c r="D731" s="60"/>
      <c r="E731" s="60"/>
      <c r="F731" s="60"/>
      <c r="G731" s="70">
        <f>[1]Database!K791</f>
        <v>4.257197595364147</v>
      </c>
      <c r="H731">
        <v>2011</v>
      </c>
    </row>
    <row r="732" spans="1:8" ht="21" thickBot="1" x14ac:dyDescent="0.45">
      <c r="A732" s="75" t="s">
        <v>157</v>
      </c>
      <c r="B732" s="2" t="s">
        <v>6</v>
      </c>
      <c r="C732" s="3"/>
      <c r="D732" s="3"/>
      <c r="E732" s="3"/>
      <c r="F732" s="3"/>
      <c r="G732" s="65">
        <f>[1]Database!K792</f>
        <v>4.2900309999999999</v>
      </c>
      <c r="H732">
        <v>2010</v>
      </c>
    </row>
    <row r="733" spans="1:8" ht="19.5" thickBot="1" x14ac:dyDescent="0.3">
      <c r="A733" s="76" t="s">
        <v>158</v>
      </c>
      <c r="B733" s="4" t="s">
        <v>7</v>
      </c>
      <c r="C733" s="5"/>
      <c r="D733" s="5"/>
      <c r="E733" s="5"/>
      <c r="F733" s="5"/>
      <c r="G733" s="65">
        <f>[1]Database!K793</f>
        <v>2.6168450000000001</v>
      </c>
      <c r="H733">
        <v>2010</v>
      </c>
    </row>
    <row r="734" spans="1:8" ht="19.5" thickBot="1" x14ac:dyDescent="0.3">
      <c r="A734" s="76" t="s">
        <v>159</v>
      </c>
      <c r="B734" s="4" t="s">
        <v>8</v>
      </c>
      <c r="C734" s="6"/>
      <c r="D734" s="6"/>
      <c r="E734" s="6"/>
      <c r="F734" s="6"/>
      <c r="G734" s="65">
        <f>[1]Database!K794</f>
        <v>3.7323023333333332</v>
      </c>
      <c r="H734">
        <v>2010</v>
      </c>
    </row>
    <row r="735" spans="1:8" ht="19.5" thickBot="1" x14ac:dyDescent="0.3">
      <c r="A735" s="76" t="s">
        <v>160</v>
      </c>
      <c r="B735" s="4" t="s">
        <v>9</v>
      </c>
      <c r="C735" s="6"/>
      <c r="D735" s="6"/>
      <c r="E735" s="6"/>
      <c r="F735" s="6"/>
      <c r="G735" s="65">
        <f>[1]Database!K795</f>
        <v>3.4347979999999998</v>
      </c>
      <c r="H735">
        <v>2010</v>
      </c>
    </row>
    <row r="736" spans="1:8" ht="19.5" thickBot="1" x14ac:dyDescent="0.3">
      <c r="A736" s="76" t="s">
        <v>161</v>
      </c>
      <c r="B736" s="4" t="s">
        <v>10</v>
      </c>
      <c r="C736" s="6"/>
      <c r="D736" s="6"/>
      <c r="E736" s="6"/>
      <c r="F736" s="6"/>
      <c r="G736" s="65">
        <f>[1]Database!K796</f>
        <v>3.6518280000000001</v>
      </c>
      <c r="H736">
        <v>2010</v>
      </c>
    </row>
    <row r="737" spans="1:8" ht="19.5" thickBot="1" x14ac:dyDescent="0.3">
      <c r="A737" s="76" t="s">
        <v>162</v>
      </c>
      <c r="B737" s="4" t="s">
        <v>11</v>
      </c>
      <c r="C737" s="6"/>
      <c r="D737" s="6"/>
      <c r="E737" s="6"/>
      <c r="F737" s="6"/>
      <c r="G737" s="65">
        <f>[1]Database!K797</f>
        <v>4.0093522000000004</v>
      </c>
      <c r="H737">
        <v>2010</v>
      </c>
    </row>
    <row r="738" spans="1:8" ht="19.5" thickBot="1" x14ac:dyDescent="0.3">
      <c r="A738" s="76" t="s">
        <v>163</v>
      </c>
      <c r="B738" s="4" t="s">
        <v>12</v>
      </c>
      <c r="C738" s="6"/>
      <c r="D738" s="6"/>
      <c r="E738" s="6"/>
      <c r="F738" s="6"/>
      <c r="G738" s="65">
        <f>[1]Database!K798</f>
        <v>3.6986594000000004</v>
      </c>
      <c r="H738">
        <v>2010</v>
      </c>
    </row>
    <row r="739" spans="1:8" ht="19.5" thickBot="1" x14ac:dyDescent="0.3">
      <c r="A739" s="76" t="s">
        <v>164</v>
      </c>
      <c r="B739" s="4" t="s">
        <v>13</v>
      </c>
      <c r="C739" s="6"/>
      <c r="D739" s="6"/>
      <c r="E739" s="6"/>
      <c r="F739" s="6"/>
      <c r="G739" s="65">
        <f>[1]Database!K799</f>
        <v>3.8403230000000002</v>
      </c>
      <c r="H739">
        <v>2010</v>
      </c>
    </row>
    <row r="740" spans="1:8" ht="38.25" thickBot="1" x14ac:dyDescent="0.3">
      <c r="A740" s="76" t="s">
        <v>165</v>
      </c>
      <c r="B740" s="4" t="s">
        <v>14</v>
      </c>
      <c r="C740" s="6"/>
      <c r="D740" s="6"/>
      <c r="E740" s="6"/>
      <c r="F740" s="6"/>
      <c r="G740" s="65">
        <f>[1]Database!K800</f>
        <v>3.4527239999999999</v>
      </c>
      <c r="H740">
        <v>2010</v>
      </c>
    </row>
    <row r="741" spans="1:8" ht="19.5" thickBot="1" x14ac:dyDescent="0.3">
      <c r="A741" s="76" t="s">
        <v>166</v>
      </c>
      <c r="B741" s="4" t="s">
        <v>15</v>
      </c>
      <c r="C741" s="6"/>
      <c r="D741" s="6"/>
      <c r="E741" s="6"/>
      <c r="F741" s="6"/>
      <c r="G741" s="65">
        <f>[1]Database!K801</f>
        <v>3.6465234999999998</v>
      </c>
      <c r="H741">
        <v>2010</v>
      </c>
    </row>
    <row r="742" spans="1:8" ht="19.5" thickBot="1" x14ac:dyDescent="0.3">
      <c r="A742" s="76" t="s">
        <v>167</v>
      </c>
      <c r="B742" s="4" t="s">
        <v>16</v>
      </c>
      <c r="C742" s="6"/>
      <c r="D742" s="6"/>
      <c r="E742" s="6"/>
      <c r="F742" s="6"/>
      <c r="G742" s="65">
        <f>[1]Database!K802</f>
        <v>3.0490159999999999</v>
      </c>
      <c r="H742">
        <v>2010</v>
      </c>
    </row>
    <row r="743" spans="1:8" ht="19.5" thickBot="1" x14ac:dyDescent="0.3">
      <c r="A743" s="76" t="s">
        <v>168</v>
      </c>
      <c r="B743" s="4" t="s">
        <v>17</v>
      </c>
      <c r="C743" s="6"/>
      <c r="D743" s="6"/>
      <c r="E743" s="6"/>
      <c r="F743" s="6"/>
      <c r="G743" s="65">
        <f>[1]Database!K803</f>
        <v>2.9057580000000001</v>
      </c>
      <c r="H743">
        <v>2010</v>
      </c>
    </row>
    <row r="744" spans="1:8" ht="38.25" thickBot="1" x14ac:dyDescent="0.3">
      <c r="A744" s="76" t="s">
        <v>169</v>
      </c>
      <c r="B744" s="4" t="s">
        <v>18</v>
      </c>
      <c r="C744" s="6"/>
      <c r="D744" s="6"/>
      <c r="E744" s="6"/>
      <c r="F744" s="6"/>
      <c r="G744" s="65">
        <f>[1]Database!K804</f>
        <v>3.4311859999999998</v>
      </c>
      <c r="H744">
        <v>2010</v>
      </c>
    </row>
    <row r="745" spans="1:8" ht="38.25" thickBot="1" x14ac:dyDescent="0.3">
      <c r="A745" s="76" t="s">
        <v>170</v>
      </c>
      <c r="B745" s="4" t="s">
        <v>19</v>
      </c>
      <c r="C745" s="6"/>
      <c r="D745" s="6"/>
      <c r="E745" s="6"/>
      <c r="F745" s="6"/>
      <c r="G745" s="65">
        <f>[1]Database!K805</f>
        <v>2.857364</v>
      </c>
      <c r="H745">
        <v>2010</v>
      </c>
    </row>
    <row r="746" spans="1:8" ht="19.5" thickBot="1" x14ac:dyDescent="0.3">
      <c r="A746" s="76" t="s">
        <v>171</v>
      </c>
      <c r="B746" s="4" t="s">
        <v>20</v>
      </c>
      <c r="C746" s="6"/>
      <c r="D746" s="6"/>
      <c r="E746" s="6"/>
      <c r="F746" s="6"/>
      <c r="G746" s="65">
        <f>[1]Database!K806</f>
        <v>3.5662720000000001</v>
      </c>
      <c r="H746">
        <v>2010</v>
      </c>
    </row>
    <row r="747" spans="1:8" ht="19.5" thickBot="1" x14ac:dyDescent="0.3">
      <c r="A747" s="76" t="s">
        <v>172</v>
      </c>
      <c r="B747" s="4" t="s">
        <v>21</v>
      </c>
      <c r="C747" s="6"/>
      <c r="D747" s="6"/>
      <c r="E747" s="6"/>
      <c r="F747" s="6"/>
      <c r="G747" s="65">
        <f>[1]Database!K807</f>
        <v>3.1619192000000003</v>
      </c>
      <c r="H747">
        <v>2010</v>
      </c>
    </row>
    <row r="748" spans="1:8" ht="19.5" thickBot="1" x14ac:dyDescent="0.3">
      <c r="A748" s="76" t="s">
        <v>173</v>
      </c>
      <c r="B748" s="4" t="s">
        <v>22</v>
      </c>
      <c r="C748" s="6"/>
      <c r="D748" s="6"/>
      <c r="E748" s="6"/>
      <c r="F748" s="6"/>
      <c r="G748" s="65">
        <f>[1]Database!K808</f>
        <v>4.7584200000000001</v>
      </c>
      <c r="H748">
        <v>2010</v>
      </c>
    </row>
    <row r="749" spans="1:8" ht="19.5" thickBot="1" x14ac:dyDescent="0.3">
      <c r="A749" s="76" t="s">
        <v>174</v>
      </c>
      <c r="B749" s="4" t="s">
        <v>23</v>
      </c>
      <c r="C749" s="6"/>
      <c r="D749" s="6"/>
      <c r="E749" s="6"/>
      <c r="F749" s="6"/>
      <c r="G749" s="65">
        <f>[1]Database!K809</f>
        <v>4.1947469999999996</v>
      </c>
      <c r="H749">
        <v>2010</v>
      </c>
    </row>
    <row r="750" spans="1:8" ht="19.5" thickBot="1" x14ac:dyDescent="0.3">
      <c r="A750" s="76" t="s">
        <v>175</v>
      </c>
      <c r="B750" s="4" t="s">
        <v>24</v>
      </c>
      <c r="C750" s="6"/>
      <c r="D750" s="6"/>
      <c r="E750" s="6"/>
      <c r="F750" s="6"/>
      <c r="G750" s="65">
        <f>[1]Database!K810</f>
        <v>4.6178220000000003</v>
      </c>
      <c r="H750">
        <v>2010</v>
      </c>
    </row>
    <row r="751" spans="1:8" ht="19.5" thickBot="1" x14ac:dyDescent="0.3">
      <c r="A751" s="76" t="s">
        <v>176</v>
      </c>
      <c r="B751" s="4" t="s">
        <v>25</v>
      </c>
      <c r="C751" s="6"/>
      <c r="D751" s="6"/>
      <c r="E751" s="6"/>
      <c r="F751" s="6"/>
      <c r="G751" s="65">
        <f>[1]Database!K811</f>
        <v>4.5632080000000004</v>
      </c>
      <c r="H751">
        <v>2010</v>
      </c>
    </row>
    <row r="752" spans="1:8" ht="19.5" thickBot="1" x14ac:dyDescent="0.3">
      <c r="A752" s="76" t="s">
        <v>177</v>
      </c>
      <c r="B752" s="4" t="s">
        <v>26</v>
      </c>
      <c r="C752" s="6"/>
      <c r="D752" s="6"/>
      <c r="E752" s="6"/>
      <c r="F752" s="6"/>
      <c r="G752" s="65">
        <f>[1]Database!K812</f>
        <v>4.5335492500000001</v>
      </c>
      <c r="H752">
        <v>2010</v>
      </c>
    </row>
    <row r="753" spans="1:8" ht="19.5" thickBot="1" x14ac:dyDescent="0.3">
      <c r="A753" s="76" t="s">
        <v>178</v>
      </c>
      <c r="B753" s="4" t="s">
        <v>27</v>
      </c>
      <c r="C753" s="6"/>
      <c r="D753" s="6"/>
      <c r="E753" s="6"/>
      <c r="F753" s="6"/>
      <c r="G753" s="65">
        <f>[1]Database!K813</f>
        <v>3.7545907366666667</v>
      </c>
      <c r="H753">
        <v>2010</v>
      </c>
    </row>
    <row r="754" spans="1:8" ht="19.5" thickBot="1" x14ac:dyDescent="0.3">
      <c r="A754" s="76" t="s">
        <v>179</v>
      </c>
      <c r="B754" s="4" t="s">
        <v>28</v>
      </c>
      <c r="C754" s="6"/>
      <c r="D754" s="6"/>
      <c r="E754" s="6"/>
      <c r="F754" s="6"/>
      <c r="G754" s="65">
        <f>[1]Database!K814</f>
        <v>3.6719599999999999</v>
      </c>
      <c r="H754">
        <v>2010</v>
      </c>
    </row>
    <row r="755" spans="1:8" ht="19.5" thickBot="1" x14ac:dyDescent="0.3">
      <c r="A755" s="76" t="s">
        <v>180</v>
      </c>
      <c r="B755" s="4" t="s">
        <v>29</v>
      </c>
      <c r="C755" s="6"/>
      <c r="D755" s="6"/>
      <c r="E755" s="6"/>
      <c r="F755" s="6"/>
      <c r="G755" s="65">
        <f>[1]Database!K815</f>
        <v>3.6719599999999999</v>
      </c>
      <c r="H755">
        <v>2010</v>
      </c>
    </row>
    <row r="756" spans="1:8" ht="19.5" thickBot="1" x14ac:dyDescent="0.3">
      <c r="A756" s="76" t="s">
        <v>181</v>
      </c>
      <c r="B756" s="4" t="s">
        <v>30</v>
      </c>
      <c r="C756" s="6"/>
      <c r="D756" s="6"/>
      <c r="E756" s="6"/>
      <c r="F756" s="6"/>
      <c r="G756" s="65">
        <f>[1]Database!K816</f>
        <v>4.0025120000000003</v>
      </c>
      <c r="H756">
        <v>2010</v>
      </c>
    </row>
    <row r="757" spans="1:8" ht="19.5" thickBot="1" x14ac:dyDescent="0.3">
      <c r="A757" s="76" t="s">
        <v>182</v>
      </c>
      <c r="B757" s="4" t="s">
        <v>31</v>
      </c>
      <c r="C757" s="6"/>
      <c r="D757" s="6"/>
      <c r="E757" s="6"/>
      <c r="F757" s="6"/>
      <c r="G757" s="65">
        <f>[1]Database!K817</f>
        <v>4.1757910000000003</v>
      </c>
      <c r="H757">
        <v>2010</v>
      </c>
    </row>
    <row r="758" spans="1:8" ht="19.5" thickBot="1" x14ac:dyDescent="0.3">
      <c r="A758" s="76" t="s">
        <v>183</v>
      </c>
      <c r="B758" s="4" t="s">
        <v>32</v>
      </c>
      <c r="C758" s="6"/>
      <c r="D758" s="6"/>
      <c r="E758" s="6"/>
      <c r="F758" s="6"/>
      <c r="G758" s="65">
        <f>[1]Database!K818</f>
        <v>3.8858820000000001</v>
      </c>
      <c r="H758">
        <v>2010</v>
      </c>
    </row>
    <row r="759" spans="1:8" ht="19.5" thickBot="1" x14ac:dyDescent="0.3">
      <c r="A759" s="76" t="s">
        <v>184</v>
      </c>
      <c r="B759" s="4" t="s">
        <v>33</v>
      </c>
      <c r="C759" s="6"/>
      <c r="D759" s="6"/>
      <c r="E759" s="6"/>
      <c r="F759" s="6"/>
      <c r="G759" s="65">
        <f>[1]Database!K819</f>
        <v>3</v>
      </c>
      <c r="H759">
        <v>2010</v>
      </c>
    </row>
    <row r="760" spans="1:8" ht="19.5" thickBot="1" x14ac:dyDescent="0.3">
      <c r="A760" s="76" t="s">
        <v>185</v>
      </c>
      <c r="B760" s="4" t="s">
        <v>34</v>
      </c>
      <c r="C760" s="6"/>
      <c r="D760" s="6"/>
      <c r="E760" s="6"/>
      <c r="F760" s="6"/>
      <c r="G760" s="65">
        <f>[1]Database!K820</f>
        <v>3.7160462499999998</v>
      </c>
      <c r="H760">
        <v>2010</v>
      </c>
    </row>
    <row r="761" spans="1:8" ht="19.5" thickBot="1" x14ac:dyDescent="0.3">
      <c r="A761" s="77" t="s">
        <v>186</v>
      </c>
      <c r="B761" s="7" t="s">
        <v>35</v>
      </c>
      <c r="C761" s="6"/>
      <c r="D761" s="6"/>
      <c r="E761" s="6"/>
      <c r="F761" s="6"/>
      <c r="G761" s="65">
        <f>[1]Database!K821</f>
        <v>3.6940031250000001</v>
      </c>
      <c r="H761">
        <v>2010</v>
      </c>
    </row>
    <row r="762" spans="1:8" ht="19.5" thickBot="1" x14ac:dyDescent="0.3">
      <c r="A762" s="78" t="s">
        <v>187</v>
      </c>
      <c r="B762" s="8" t="s">
        <v>36</v>
      </c>
      <c r="C762" s="9"/>
      <c r="D762" s="9"/>
      <c r="E762" s="9"/>
      <c r="F762" s="10"/>
      <c r="G762" s="66">
        <f>[1]Database!K822</f>
        <v>3.7394438337499998</v>
      </c>
      <c r="H762">
        <v>2010</v>
      </c>
    </row>
    <row r="763" spans="1:8" ht="19.5" thickBot="1" x14ac:dyDescent="0.3">
      <c r="A763" s="79" t="s">
        <v>188</v>
      </c>
      <c r="B763" s="11" t="s">
        <v>37</v>
      </c>
      <c r="C763" s="12"/>
      <c r="D763" s="12"/>
      <c r="E763" s="12"/>
      <c r="F763" s="12"/>
      <c r="G763" s="67">
        <f>[1]Database!K823</f>
        <v>3.9748649999999999</v>
      </c>
      <c r="H763">
        <v>2010</v>
      </c>
    </row>
    <row r="764" spans="1:8" ht="19.5" thickBot="1" x14ac:dyDescent="0.3">
      <c r="A764" s="80" t="s">
        <v>189</v>
      </c>
      <c r="B764" s="13" t="s">
        <v>38</v>
      </c>
      <c r="C764" s="14"/>
      <c r="D764" s="14"/>
      <c r="E764" s="14"/>
      <c r="F764" s="14"/>
      <c r="G764" s="67">
        <f>[1]Database!K824</f>
        <v>3.7097509999999998</v>
      </c>
      <c r="H764">
        <v>2010</v>
      </c>
    </row>
    <row r="765" spans="1:8" ht="19.5" thickBot="1" x14ac:dyDescent="0.3">
      <c r="A765" s="80" t="s">
        <v>190</v>
      </c>
      <c r="B765" s="13" t="s">
        <v>39</v>
      </c>
      <c r="C765" s="14"/>
      <c r="D765" s="14"/>
      <c r="E765" s="14"/>
      <c r="F765" s="14"/>
      <c r="G765" s="67">
        <f>[1]Database!K825</f>
        <v>3.1509130000000001</v>
      </c>
      <c r="H765">
        <v>2010</v>
      </c>
    </row>
    <row r="766" spans="1:8" ht="19.5" thickBot="1" x14ac:dyDescent="0.3">
      <c r="A766" s="80" t="s">
        <v>191</v>
      </c>
      <c r="B766" s="13" t="s">
        <v>40</v>
      </c>
      <c r="C766" s="14"/>
      <c r="D766" s="14"/>
      <c r="E766" s="14"/>
      <c r="F766" s="14"/>
      <c r="G766" s="67">
        <f>[1]Database!K826</f>
        <v>3.8566980000000002</v>
      </c>
      <c r="H766">
        <v>2010</v>
      </c>
    </row>
    <row r="767" spans="1:8" ht="19.5" thickBot="1" x14ac:dyDescent="0.3">
      <c r="A767" s="80" t="s">
        <v>192</v>
      </c>
      <c r="B767" s="13" t="s">
        <v>41</v>
      </c>
      <c r="C767" s="14"/>
      <c r="D767" s="14"/>
      <c r="E767" s="14"/>
      <c r="F767" s="14"/>
      <c r="G767" s="67">
        <f>[1]Database!K827</f>
        <v>2.9742570000000002</v>
      </c>
      <c r="H767">
        <v>2010</v>
      </c>
    </row>
    <row r="768" spans="1:8" ht="19.5" thickBot="1" x14ac:dyDescent="0.3">
      <c r="A768" s="81" t="s">
        <v>193</v>
      </c>
      <c r="B768" s="15" t="s">
        <v>42</v>
      </c>
      <c r="C768" s="14"/>
      <c r="D768" s="14"/>
      <c r="E768" s="14"/>
      <c r="F768" s="14"/>
      <c r="G768" s="68">
        <f>[1]Database!K828</f>
        <v>318.92802478732801</v>
      </c>
      <c r="H768">
        <v>2010</v>
      </c>
    </row>
    <row r="769" spans="1:8" ht="19.5" thickBot="1" x14ac:dyDescent="0.3">
      <c r="A769" s="80" t="s">
        <v>194</v>
      </c>
      <c r="B769" s="13" t="s">
        <v>43</v>
      </c>
      <c r="C769" s="14"/>
      <c r="D769" s="14"/>
      <c r="E769" s="14"/>
      <c r="F769" s="14"/>
      <c r="G769" s="67">
        <f>[1]Database!K829</f>
        <v>3.2516788386420923</v>
      </c>
      <c r="H769">
        <v>2010</v>
      </c>
    </row>
    <row r="770" spans="1:8" ht="19.5" thickBot="1" x14ac:dyDescent="0.3">
      <c r="A770" s="80" t="s">
        <v>195</v>
      </c>
      <c r="B770" s="13" t="s">
        <v>44</v>
      </c>
      <c r="C770" s="14"/>
      <c r="D770" s="14"/>
      <c r="E770" s="14"/>
      <c r="F770" s="14"/>
      <c r="G770" s="67">
        <f>[1]Database!K830</f>
        <v>4.6801870000000001</v>
      </c>
      <c r="H770">
        <v>2010</v>
      </c>
    </row>
    <row r="771" spans="1:8" ht="19.5" thickBot="1" x14ac:dyDescent="0.3">
      <c r="A771" s="81" t="s">
        <v>196</v>
      </c>
      <c r="B771" s="15" t="s">
        <v>45</v>
      </c>
      <c r="C771" s="14"/>
      <c r="D771" s="14"/>
      <c r="E771" s="14"/>
      <c r="F771" s="14"/>
      <c r="G771" s="68">
        <f>[1]Database!K831</f>
        <v>34.778411865234403</v>
      </c>
      <c r="H771">
        <v>2010</v>
      </c>
    </row>
    <row r="772" spans="1:8" ht="19.5" thickBot="1" x14ac:dyDescent="0.3">
      <c r="A772" s="81" t="s">
        <v>197</v>
      </c>
      <c r="B772" s="15" t="s">
        <v>46</v>
      </c>
      <c r="C772" s="14"/>
      <c r="D772" s="14"/>
      <c r="E772" s="14"/>
      <c r="F772" s="14"/>
      <c r="G772" s="68">
        <f>[1]Database!K832</f>
        <v>70.832908630371094</v>
      </c>
      <c r="H772">
        <v>2010</v>
      </c>
    </row>
    <row r="773" spans="1:8" ht="19.5" thickBot="1" x14ac:dyDescent="0.3">
      <c r="A773" s="82" t="s">
        <v>198</v>
      </c>
      <c r="B773" s="16" t="s">
        <v>47</v>
      </c>
      <c r="C773" s="17"/>
      <c r="D773" s="17"/>
      <c r="E773" s="17"/>
      <c r="F773" s="17"/>
      <c r="G773" s="67">
        <f>[1]Database!K833</f>
        <v>4.2445451905137164</v>
      </c>
      <c r="H773">
        <v>2010</v>
      </c>
    </row>
    <row r="774" spans="1:8" ht="19.5" thickBot="1" x14ac:dyDescent="0.3">
      <c r="A774" s="83" t="s">
        <v>199</v>
      </c>
      <c r="B774" s="18" t="s">
        <v>48</v>
      </c>
      <c r="C774" s="19"/>
      <c r="D774" s="20"/>
      <c r="E774" s="20"/>
      <c r="F774" s="21"/>
      <c r="G774" s="66">
        <f>[1]Database!K834</f>
        <v>3.7481120145779041</v>
      </c>
      <c r="H774">
        <v>2010</v>
      </c>
    </row>
    <row r="775" spans="1:8" ht="36.75" thickBot="1" x14ac:dyDescent="0.3">
      <c r="A775" s="92" t="s">
        <v>200</v>
      </c>
      <c r="B775" s="22" t="s">
        <v>49</v>
      </c>
      <c r="C775" s="23"/>
      <c r="D775" s="23"/>
      <c r="E775" s="23"/>
      <c r="F775" s="23"/>
      <c r="G775" s="68">
        <f>[1]Database!K835</f>
        <v>-2.7</v>
      </c>
      <c r="H775">
        <v>2010</v>
      </c>
    </row>
    <row r="776" spans="1:8" ht="36.75" thickBot="1" x14ac:dyDescent="0.3">
      <c r="A776" s="76" t="s">
        <v>201</v>
      </c>
      <c r="B776" s="24" t="s">
        <v>50</v>
      </c>
      <c r="C776" s="25"/>
      <c r="D776" s="25"/>
      <c r="E776" s="25"/>
      <c r="F776" s="25"/>
      <c r="G776" s="68">
        <f>[1]Database!K836</f>
        <v>30</v>
      </c>
      <c r="H776">
        <v>2010</v>
      </c>
    </row>
    <row r="777" spans="1:8" ht="19.5" thickBot="1" x14ac:dyDescent="0.3">
      <c r="A777" s="76" t="s">
        <v>202</v>
      </c>
      <c r="B777" s="24" t="s">
        <v>51</v>
      </c>
      <c r="C777" s="25"/>
      <c r="D777" s="25"/>
      <c r="E777" s="25"/>
      <c r="F777" s="25"/>
      <c r="G777" s="68">
        <f>[1]Database!K837</f>
        <v>10.3</v>
      </c>
      <c r="H777">
        <v>2010</v>
      </c>
    </row>
    <row r="778" spans="1:8" ht="36.75" thickBot="1" x14ac:dyDescent="0.3">
      <c r="A778" s="76" t="s">
        <v>203</v>
      </c>
      <c r="B778" s="24" t="s">
        <v>52</v>
      </c>
      <c r="C778" s="25"/>
      <c r="D778" s="25"/>
      <c r="E778" s="25"/>
      <c r="F778" s="25"/>
      <c r="G778" s="68">
        <f>[1]Database!K838</f>
        <v>16.3</v>
      </c>
      <c r="H778">
        <v>2010</v>
      </c>
    </row>
    <row r="779" spans="1:8" ht="19.5" thickBot="1" x14ac:dyDescent="0.3">
      <c r="A779" s="86" t="s">
        <v>204</v>
      </c>
      <c r="B779" s="26" t="s">
        <v>53</v>
      </c>
      <c r="C779" s="25"/>
      <c r="D779" s="25"/>
      <c r="E779" s="25"/>
      <c r="F779" s="25"/>
      <c r="G779" s="68" t="s">
        <v>54</v>
      </c>
      <c r="H779">
        <v>2010</v>
      </c>
    </row>
    <row r="780" spans="1:8" ht="19.5" thickBot="1" x14ac:dyDescent="0.3">
      <c r="A780" s="83" t="s">
        <v>205</v>
      </c>
      <c r="B780" s="27" t="s">
        <v>55</v>
      </c>
      <c r="C780" s="28"/>
      <c r="D780" s="28"/>
      <c r="E780" s="28"/>
      <c r="F780" s="29"/>
      <c r="G780" s="71">
        <f>[1]Database!K840</f>
        <v>4.9573112945858631</v>
      </c>
      <c r="H780">
        <v>2010</v>
      </c>
    </row>
    <row r="781" spans="1:8" ht="19.5" thickBot="1" x14ac:dyDescent="0.3">
      <c r="A781" s="87" t="s">
        <v>206</v>
      </c>
      <c r="B781" s="30" t="s">
        <v>56</v>
      </c>
      <c r="C781" s="12"/>
      <c r="D781" s="12"/>
      <c r="E781" s="12"/>
      <c r="F781" s="12"/>
      <c r="G781" s="67">
        <f>[1]Database!K841</f>
        <v>5.8144439999999999</v>
      </c>
      <c r="H781">
        <v>2010</v>
      </c>
    </row>
    <row r="782" spans="1:8" ht="19.5" thickBot="1" x14ac:dyDescent="0.3">
      <c r="A782" s="88" t="s">
        <v>207</v>
      </c>
      <c r="B782" s="31" t="s">
        <v>57</v>
      </c>
      <c r="C782" s="14"/>
      <c r="D782" s="14"/>
      <c r="E782" s="14"/>
      <c r="F782" s="14"/>
      <c r="G782" s="67">
        <f>[1]Database!K843</f>
        <v>5.4686009999999996</v>
      </c>
      <c r="H782">
        <v>2010</v>
      </c>
    </row>
    <row r="783" spans="1:8" ht="19.5" thickBot="1" x14ac:dyDescent="0.3">
      <c r="A783" s="88" t="s">
        <v>208</v>
      </c>
      <c r="B783" s="31" t="s">
        <v>58</v>
      </c>
      <c r="C783" s="14"/>
      <c r="D783" s="14"/>
      <c r="E783" s="14"/>
      <c r="F783" s="14"/>
      <c r="G783" s="67">
        <f>[1]Database!K845</f>
        <v>5.3404420000000004</v>
      </c>
      <c r="H783">
        <v>2010</v>
      </c>
    </row>
    <row r="784" spans="1:8" ht="19.5" thickBot="1" x14ac:dyDescent="0.3">
      <c r="A784" s="88" t="s">
        <v>209</v>
      </c>
      <c r="B784" s="31" t="s">
        <v>59</v>
      </c>
      <c r="C784" s="14"/>
      <c r="D784" s="14"/>
      <c r="E784" s="14"/>
      <c r="F784" s="14"/>
      <c r="G784" s="67">
        <f>[1]Database!K849</f>
        <v>6.4011377896432418</v>
      </c>
      <c r="H784">
        <v>2010</v>
      </c>
    </row>
    <row r="785" spans="1:8" ht="19.5" thickBot="1" x14ac:dyDescent="0.3">
      <c r="A785" s="88" t="s">
        <v>210</v>
      </c>
      <c r="B785" s="31" t="s">
        <v>60</v>
      </c>
      <c r="C785" s="14"/>
      <c r="D785" s="14"/>
      <c r="E785" s="14"/>
      <c r="F785" s="14"/>
      <c r="G785" s="67">
        <f>[1]Database!K850</f>
        <v>3.7985929999999999</v>
      </c>
      <c r="H785">
        <v>2010</v>
      </c>
    </row>
    <row r="786" spans="1:8" ht="19.5" thickBot="1" x14ac:dyDescent="0.3">
      <c r="A786" s="89" t="s">
        <v>211</v>
      </c>
      <c r="B786" s="32" t="s">
        <v>61</v>
      </c>
      <c r="C786" s="14"/>
      <c r="D786" s="14"/>
      <c r="E786" s="14"/>
      <c r="F786" s="14"/>
      <c r="G786" s="67">
        <f>[1]Database!K852</f>
        <v>5.3825599874268661</v>
      </c>
      <c r="H786">
        <v>2010</v>
      </c>
    </row>
    <row r="787" spans="1:8" ht="19.5" thickBot="1" x14ac:dyDescent="0.3">
      <c r="A787" s="83" t="s">
        <v>212</v>
      </c>
      <c r="B787" s="27" t="s">
        <v>62</v>
      </c>
      <c r="C787" s="33"/>
      <c r="D787" s="33"/>
      <c r="E787" s="33"/>
      <c r="F787" s="34"/>
      <c r="G787" s="66">
        <f>[1]Database!K853</f>
        <v>5.891848888535054</v>
      </c>
      <c r="H787">
        <v>2010</v>
      </c>
    </row>
    <row r="788" spans="1:8" ht="19.5" thickBot="1" x14ac:dyDescent="0.3">
      <c r="A788" s="90" t="s">
        <v>213</v>
      </c>
      <c r="B788" s="35" t="s">
        <v>63</v>
      </c>
      <c r="C788" s="36" t="s">
        <v>64</v>
      </c>
      <c r="D788" s="36" t="s">
        <v>65</v>
      </c>
      <c r="E788" s="36" t="s">
        <v>66</v>
      </c>
      <c r="F788" s="37" t="s">
        <v>67</v>
      </c>
      <c r="G788" s="69">
        <f>[1]Database!K854</f>
        <v>4.5841790078622049</v>
      </c>
      <c r="H788">
        <v>2010</v>
      </c>
    </row>
    <row r="789" spans="1:8" ht="19.5" thickBot="1" x14ac:dyDescent="0.3">
      <c r="A789" s="91" t="s">
        <v>214</v>
      </c>
      <c r="B789" s="38" t="s">
        <v>68</v>
      </c>
      <c r="C789" s="39"/>
      <c r="D789" s="39"/>
      <c r="E789" s="39"/>
      <c r="F789" s="39"/>
      <c r="G789" s="68">
        <f>[1]Database!K855</f>
        <v>79.702999888045696</v>
      </c>
      <c r="H789">
        <v>2010</v>
      </c>
    </row>
    <row r="790" spans="1:8" ht="19.5" thickBot="1" x14ac:dyDescent="0.3">
      <c r="A790" s="85" t="s">
        <v>215</v>
      </c>
      <c r="B790" s="40" t="s">
        <v>69</v>
      </c>
      <c r="C790" s="6"/>
      <c r="D790" s="6"/>
      <c r="E790" s="6"/>
      <c r="F790" s="6"/>
      <c r="G790" s="68">
        <f>[1]Database!K856</f>
        <v>36.136113804746898</v>
      </c>
      <c r="H790">
        <v>2010</v>
      </c>
    </row>
    <row r="791" spans="1:8" ht="19.5" thickBot="1" x14ac:dyDescent="0.3">
      <c r="A791" s="76" t="s">
        <v>216</v>
      </c>
      <c r="B791" s="41" t="s">
        <v>70</v>
      </c>
      <c r="C791" s="6"/>
      <c r="D791" s="6"/>
      <c r="E791" s="6"/>
      <c r="F791" s="6"/>
      <c r="G791" s="65">
        <f>[1]Database!K857</f>
        <v>4.3590391985262062</v>
      </c>
      <c r="H791">
        <v>2010</v>
      </c>
    </row>
    <row r="792" spans="1:8" ht="19.5" thickBot="1" x14ac:dyDescent="0.3">
      <c r="A792" s="76" t="s">
        <v>217</v>
      </c>
      <c r="B792" s="41" t="s">
        <v>71</v>
      </c>
      <c r="C792" s="6"/>
      <c r="D792" s="6"/>
      <c r="E792" s="6"/>
      <c r="F792" s="6"/>
      <c r="G792" s="65">
        <f>[1]Database!K858</f>
        <v>3.0824289999999999</v>
      </c>
      <c r="H792">
        <v>2010</v>
      </c>
    </row>
    <row r="793" spans="1:8" ht="19.5" thickBot="1" x14ac:dyDescent="0.3">
      <c r="A793" s="76" t="s">
        <v>218</v>
      </c>
      <c r="B793" s="41" t="s">
        <v>72</v>
      </c>
      <c r="C793" s="6"/>
      <c r="D793" s="6"/>
      <c r="E793" s="6"/>
      <c r="F793" s="6"/>
      <c r="G793" s="65">
        <f>[1]Database!K859</f>
        <v>4.6052429999999998</v>
      </c>
      <c r="H793">
        <v>2010</v>
      </c>
    </row>
    <row r="794" spans="1:8" ht="19.5" thickBot="1" x14ac:dyDescent="0.3">
      <c r="A794" s="76" t="s">
        <v>219</v>
      </c>
      <c r="B794" s="41" t="s">
        <v>73</v>
      </c>
      <c r="C794" s="6"/>
      <c r="D794" s="6"/>
      <c r="E794" s="6"/>
      <c r="F794" s="6"/>
      <c r="G794" s="65">
        <f>[1]Database!K860</f>
        <v>3.8235980000000001</v>
      </c>
      <c r="H794">
        <v>2010</v>
      </c>
    </row>
    <row r="795" spans="1:8" ht="19.5" thickBot="1" x14ac:dyDescent="0.3">
      <c r="A795" s="76" t="s">
        <v>220</v>
      </c>
      <c r="B795" s="41" t="s">
        <v>74</v>
      </c>
      <c r="C795" s="6"/>
      <c r="D795" s="6"/>
      <c r="E795" s="6"/>
      <c r="F795" s="6"/>
      <c r="G795" s="65">
        <f>[1]Database!K861</f>
        <v>2.826956</v>
      </c>
      <c r="H795">
        <v>2010</v>
      </c>
    </row>
    <row r="796" spans="1:8" ht="19.5" thickBot="1" x14ac:dyDescent="0.3">
      <c r="A796" s="76" t="s">
        <v>221</v>
      </c>
      <c r="B796" s="41" t="s">
        <v>75</v>
      </c>
      <c r="C796" s="6"/>
      <c r="D796" s="6"/>
      <c r="E796" s="6"/>
      <c r="F796" s="6"/>
      <c r="G796" s="65">
        <f>[1]Database!K862</f>
        <v>3.5845564999999997</v>
      </c>
      <c r="H796">
        <v>2010</v>
      </c>
    </row>
    <row r="797" spans="1:8" ht="19.5" thickBot="1" x14ac:dyDescent="0.3">
      <c r="A797" s="76" t="s">
        <v>222</v>
      </c>
      <c r="B797" s="41" t="s">
        <v>76</v>
      </c>
      <c r="C797" s="6"/>
      <c r="D797" s="6"/>
      <c r="E797" s="6"/>
      <c r="F797" s="6"/>
      <c r="G797" s="65">
        <f>[1]Database!K863</f>
        <v>3.9923500000000001</v>
      </c>
      <c r="H797">
        <v>2010</v>
      </c>
    </row>
    <row r="798" spans="1:8" ht="19.5" thickBot="1" x14ac:dyDescent="0.3">
      <c r="A798" s="76" t="s">
        <v>223</v>
      </c>
      <c r="B798" s="41" t="s">
        <v>77</v>
      </c>
      <c r="C798" s="6"/>
      <c r="D798" s="6"/>
      <c r="E798" s="6"/>
      <c r="F798" s="6"/>
      <c r="G798" s="65">
        <f>[1]Database!K864</f>
        <v>2.924404</v>
      </c>
      <c r="H798">
        <v>2010</v>
      </c>
    </row>
    <row r="799" spans="1:8" ht="19.5" thickBot="1" x14ac:dyDescent="0.3">
      <c r="A799" s="77" t="s">
        <v>224</v>
      </c>
      <c r="B799" s="42" t="s">
        <v>78</v>
      </c>
      <c r="C799" s="6"/>
      <c r="D799" s="6"/>
      <c r="E799" s="6"/>
      <c r="F799" s="6"/>
      <c r="G799" s="65">
        <f>[1]Database!K865</f>
        <v>3.458377</v>
      </c>
      <c r="H799">
        <v>2010</v>
      </c>
    </row>
    <row r="800" spans="1:8" ht="19.5" thickBot="1" x14ac:dyDescent="0.3">
      <c r="A800" s="83" t="s">
        <v>225</v>
      </c>
      <c r="B800" s="43" t="s">
        <v>79</v>
      </c>
      <c r="C800" s="9"/>
      <c r="D800" s="9"/>
      <c r="E800" s="9"/>
      <c r="F800" s="10"/>
      <c r="G800" s="66">
        <f>[1]Database!K866</f>
        <v>3.8006575661754023</v>
      </c>
      <c r="H800">
        <v>2010</v>
      </c>
    </row>
    <row r="801" spans="1:8" ht="19.5" thickBot="1" x14ac:dyDescent="0.3">
      <c r="A801" s="87" t="s">
        <v>226</v>
      </c>
      <c r="B801" s="30" t="s">
        <v>80</v>
      </c>
      <c r="C801" s="12"/>
      <c r="D801" s="12"/>
      <c r="E801" s="12"/>
      <c r="F801" s="12"/>
      <c r="G801" s="67">
        <f>[1]Database!K867</f>
        <v>4.2023780000000004</v>
      </c>
      <c r="H801">
        <v>2010</v>
      </c>
    </row>
    <row r="802" spans="1:8" ht="19.5" thickBot="1" x14ac:dyDescent="0.3">
      <c r="A802" s="88" t="s">
        <v>227</v>
      </c>
      <c r="B802" s="31" t="s">
        <v>81</v>
      </c>
      <c r="C802" s="14"/>
      <c r="D802" s="14"/>
      <c r="E802" s="14"/>
      <c r="F802" s="14"/>
      <c r="G802" s="67">
        <f>[1]Database!K868</f>
        <v>3.9327290000000001</v>
      </c>
      <c r="H802">
        <v>2010</v>
      </c>
    </row>
    <row r="803" spans="1:8" ht="19.5" thickBot="1" x14ac:dyDescent="0.3">
      <c r="A803" s="88" t="s">
        <v>228</v>
      </c>
      <c r="B803" s="31" t="s">
        <v>82</v>
      </c>
      <c r="C803" s="14"/>
      <c r="D803" s="14"/>
      <c r="E803" s="14"/>
      <c r="F803" s="14"/>
      <c r="G803" s="67">
        <f>[1]Database!K869</f>
        <v>4.2147610000000002</v>
      </c>
      <c r="H803">
        <v>2010</v>
      </c>
    </row>
    <row r="804" spans="1:8" ht="19.5" thickBot="1" x14ac:dyDescent="0.3">
      <c r="A804" s="88" t="s">
        <v>229</v>
      </c>
      <c r="B804" s="31" t="s">
        <v>83</v>
      </c>
      <c r="C804" s="14"/>
      <c r="D804" s="14"/>
      <c r="E804" s="14"/>
      <c r="F804" s="14"/>
      <c r="G804" s="67" t="e">
        <f>[1]Database!K870</f>
        <v>#REF!</v>
      </c>
      <c r="H804">
        <v>2010</v>
      </c>
    </row>
    <row r="805" spans="1:8" ht="19.5" thickBot="1" x14ac:dyDescent="0.3">
      <c r="A805" s="88" t="s">
        <v>230</v>
      </c>
      <c r="B805" s="31" t="s">
        <v>84</v>
      </c>
      <c r="C805" s="14"/>
      <c r="D805" s="14"/>
      <c r="E805" s="14"/>
      <c r="F805" s="14"/>
      <c r="G805" s="67">
        <f>[1]Database!K873</f>
        <v>3.9358040000000001</v>
      </c>
      <c r="H805">
        <v>2010</v>
      </c>
    </row>
    <row r="806" spans="1:8" ht="19.5" thickBot="1" x14ac:dyDescent="0.3">
      <c r="A806" s="88" t="s">
        <v>231</v>
      </c>
      <c r="B806" s="13" t="s">
        <v>85</v>
      </c>
      <c r="C806" s="14"/>
      <c r="D806" s="14"/>
      <c r="E806" s="14"/>
      <c r="F806" s="14"/>
      <c r="G806" s="67">
        <f>[1]Database!K875</f>
        <v>4.1489158549862886</v>
      </c>
      <c r="H806">
        <v>2010</v>
      </c>
    </row>
    <row r="807" spans="1:8" ht="19.5" thickBot="1" x14ac:dyDescent="0.3">
      <c r="A807" s="88" t="s">
        <v>232</v>
      </c>
      <c r="B807" s="31" t="s">
        <v>86</v>
      </c>
      <c r="C807" s="14"/>
      <c r="D807" s="14"/>
      <c r="E807" s="14"/>
      <c r="F807" s="14"/>
      <c r="G807" s="67">
        <f>[1]Database!K876</f>
        <v>3.3826559999999999</v>
      </c>
      <c r="H807">
        <v>2010</v>
      </c>
    </row>
    <row r="808" spans="1:8" ht="19.5" thickBot="1" x14ac:dyDescent="0.3">
      <c r="A808" s="88" t="s">
        <v>233</v>
      </c>
      <c r="B808" s="31" t="s">
        <v>87</v>
      </c>
      <c r="C808" s="14"/>
      <c r="D808" s="14"/>
      <c r="E808" s="14"/>
      <c r="F808" s="14"/>
      <c r="G808" s="67">
        <f>[1]Database!K877</f>
        <v>2.4112420000000001</v>
      </c>
      <c r="H808">
        <v>2010</v>
      </c>
    </row>
    <row r="809" spans="1:8" ht="36.75" thickBot="1" x14ac:dyDescent="0.3">
      <c r="A809" s="88" t="s">
        <v>234</v>
      </c>
      <c r="B809" s="31" t="s">
        <v>88</v>
      </c>
      <c r="C809" s="14"/>
      <c r="D809" s="14"/>
      <c r="E809" s="14"/>
      <c r="F809" s="14"/>
      <c r="G809" s="67">
        <f>[1]Database!K878</f>
        <v>3.4595980000000002</v>
      </c>
      <c r="H809">
        <v>2010</v>
      </c>
    </row>
    <row r="810" spans="1:8" ht="19.5" thickBot="1" x14ac:dyDescent="0.3">
      <c r="A810" s="88" t="s">
        <v>235</v>
      </c>
      <c r="B810" s="31" t="s">
        <v>89</v>
      </c>
      <c r="C810" s="14"/>
      <c r="D810" s="14"/>
      <c r="E810" s="14"/>
      <c r="F810" s="14"/>
      <c r="G810" s="67">
        <f>[1]Database!K879</f>
        <v>3.464636</v>
      </c>
      <c r="H810">
        <v>2010</v>
      </c>
    </row>
    <row r="811" spans="1:8" ht="19.5" thickBot="1" x14ac:dyDescent="0.3">
      <c r="A811" s="88" t="s">
        <v>236</v>
      </c>
      <c r="B811" s="13" t="s">
        <v>90</v>
      </c>
      <c r="C811" s="14"/>
      <c r="D811" s="14"/>
      <c r="E811" s="14"/>
      <c r="F811" s="14"/>
      <c r="G811" s="67">
        <f>[1]Database!K882</f>
        <v>2.6604254553487241</v>
      </c>
      <c r="H811">
        <v>2010</v>
      </c>
    </row>
    <row r="812" spans="1:8" ht="19.5" thickBot="1" x14ac:dyDescent="0.3">
      <c r="A812" s="88" t="s">
        <v>237</v>
      </c>
      <c r="B812" s="31" t="s">
        <v>91</v>
      </c>
      <c r="C812" s="14"/>
      <c r="D812" s="14"/>
      <c r="E812" s="14"/>
      <c r="F812" s="14"/>
      <c r="G812" s="67">
        <f>[1]Database!K883</f>
        <v>3.9189910612784962</v>
      </c>
      <c r="H812">
        <v>2010</v>
      </c>
    </row>
    <row r="813" spans="1:8" ht="19.5" thickBot="1" x14ac:dyDescent="0.3">
      <c r="A813" s="88" t="s">
        <v>238</v>
      </c>
      <c r="B813" s="31" t="s">
        <v>92</v>
      </c>
      <c r="C813" s="14"/>
      <c r="D813" s="14"/>
      <c r="E813" s="14"/>
      <c r="F813" s="14"/>
      <c r="G813" s="67">
        <f>[1]Database!K884</f>
        <v>3.8957929999999998</v>
      </c>
      <c r="H813">
        <v>2010</v>
      </c>
    </row>
    <row r="814" spans="1:8" ht="19.5" thickBot="1" x14ac:dyDescent="0.3">
      <c r="A814" s="88" t="s">
        <v>239</v>
      </c>
      <c r="B814" s="31" t="s">
        <v>93</v>
      </c>
      <c r="C814" s="14"/>
      <c r="D814" s="14"/>
      <c r="E814" s="14"/>
      <c r="F814" s="14"/>
      <c r="G814" s="67">
        <f>[1]Database!K885</f>
        <v>3.5043169999999999</v>
      </c>
      <c r="H814">
        <v>2010</v>
      </c>
    </row>
    <row r="815" spans="1:8" ht="19.5" thickBot="1" x14ac:dyDescent="0.3">
      <c r="A815" s="89" t="s">
        <v>240</v>
      </c>
      <c r="B815" s="32" t="s">
        <v>94</v>
      </c>
      <c r="C815" s="14"/>
      <c r="D815" s="14"/>
      <c r="E815" s="14"/>
      <c r="F815" s="14"/>
      <c r="G815" s="67">
        <f>[1]Database!K886</f>
        <v>3.7000549999999999</v>
      </c>
      <c r="H815">
        <v>2010</v>
      </c>
    </row>
    <row r="816" spans="1:8" ht="19.5" thickBot="1" x14ac:dyDescent="0.3">
      <c r="A816" s="83" t="s">
        <v>241</v>
      </c>
      <c r="B816" s="18" t="s">
        <v>95</v>
      </c>
      <c r="C816" s="33"/>
      <c r="D816" s="33"/>
      <c r="E816" s="33"/>
      <c r="F816" s="34"/>
      <c r="G816" s="66">
        <f>[1]Database!K887</f>
        <v>3.8460123741856638</v>
      </c>
      <c r="H816">
        <v>2010</v>
      </c>
    </row>
    <row r="817" spans="1:8" ht="19.5" thickBot="1" x14ac:dyDescent="0.3">
      <c r="A817" s="92" t="s">
        <v>242</v>
      </c>
      <c r="B817" s="44" t="s">
        <v>96</v>
      </c>
      <c r="C817" s="45"/>
      <c r="D817" s="45"/>
      <c r="E817" s="45"/>
      <c r="F817" s="45"/>
      <c r="G817" s="65">
        <f>[1]Database!K888</f>
        <v>3.764589</v>
      </c>
      <c r="H817">
        <v>2010</v>
      </c>
    </row>
    <row r="818" spans="1:8" ht="19.5" thickBot="1" x14ac:dyDescent="0.3">
      <c r="A818" s="76" t="s">
        <v>243</v>
      </c>
      <c r="B818" s="4" t="s">
        <v>97</v>
      </c>
      <c r="C818" s="6"/>
      <c r="D818" s="6"/>
      <c r="E818" s="6"/>
      <c r="F818" s="6"/>
      <c r="G818" s="65">
        <f>[1]Database!K889</f>
        <v>3.6151309999999999</v>
      </c>
      <c r="H818">
        <v>2010</v>
      </c>
    </row>
    <row r="819" spans="1:8" ht="19.5" thickBot="1" x14ac:dyDescent="0.3">
      <c r="A819" s="76" t="s">
        <v>244</v>
      </c>
      <c r="B819" s="4" t="s">
        <v>98</v>
      </c>
      <c r="C819" s="6"/>
      <c r="D819" s="6"/>
      <c r="E819" s="6"/>
      <c r="F819" s="6"/>
      <c r="G819" s="65">
        <f>[1]Database!K890</f>
        <v>3.5295420000000002</v>
      </c>
      <c r="H819">
        <v>2010</v>
      </c>
    </row>
    <row r="820" spans="1:8" ht="19.5" thickBot="1" x14ac:dyDescent="0.3">
      <c r="A820" s="76" t="s">
        <v>245</v>
      </c>
      <c r="B820" s="4" t="s">
        <v>99</v>
      </c>
      <c r="C820" s="6"/>
      <c r="D820" s="6"/>
      <c r="E820" s="6"/>
      <c r="F820" s="6"/>
      <c r="G820" s="65" t="e">
        <f>[1]Database!K891</f>
        <v>#REF!</v>
      </c>
      <c r="H820">
        <v>2010</v>
      </c>
    </row>
    <row r="821" spans="1:8" ht="19.5" thickBot="1" x14ac:dyDescent="0.3">
      <c r="A821" s="85" t="s">
        <v>246</v>
      </c>
      <c r="B821" s="15" t="s">
        <v>100</v>
      </c>
      <c r="C821" s="6"/>
      <c r="D821" s="6"/>
      <c r="E821" s="6"/>
      <c r="F821" s="6"/>
      <c r="G821" s="68">
        <f>[1]Database!K892</f>
        <v>87</v>
      </c>
      <c r="H821">
        <v>2010</v>
      </c>
    </row>
    <row r="822" spans="1:8" ht="19.5" thickBot="1" x14ac:dyDescent="0.3">
      <c r="A822" s="76" t="s">
        <v>247</v>
      </c>
      <c r="B822" s="4" t="s">
        <v>101</v>
      </c>
      <c r="C822" s="6"/>
      <c r="D822" s="6"/>
      <c r="E822" s="6"/>
      <c r="F822" s="6"/>
      <c r="G822" s="65">
        <f>[1]Database!K893</f>
        <v>3.8298653333333332</v>
      </c>
      <c r="H822">
        <v>2010</v>
      </c>
    </row>
    <row r="823" spans="1:8" ht="19.5" thickBot="1" x14ac:dyDescent="0.3">
      <c r="A823" s="76" t="s">
        <v>248</v>
      </c>
      <c r="B823" s="4" t="s">
        <v>102</v>
      </c>
      <c r="C823" s="6"/>
      <c r="D823" s="6"/>
      <c r="E823" s="6"/>
      <c r="F823" s="6"/>
      <c r="G823" s="65">
        <f>[1]Database!K894</f>
        <v>3.1775549999999999</v>
      </c>
      <c r="H823">
        <v>2010</v>
      </c>
    </row>
    <row r="824" spans="1:8" ht="19.5" thickBot="1" x14ac:dyDescent="0.3">
      <c r="A824" s="76" t="s">
        <v>249</v>
      </c>
      <c r="B824" s="4" t="s">
        <v>103</v>
      </c>
      <c r="C824" s="6"/>
      <c r="D824" s="6"/>
      <c r="E824" s="6"/>
      <c r="F824" s="6"/>
      <c r="G824" s="65" t="e">
        <f>[1]Database!K895</f>
        <v>#REF!</v>
      </c>
      <c r="H824">
        <v>2010</v>
      </c>
    </row>
    <row r="825" spans="1:8" ht="19.5" thickBot="1" x14ac:dyDescent="0.3">
      <c r="A825" s="76" t="s">
        <v>250</v>
      </c>
      <c r="B825" s="4" t="s">
        <v>104</v>
      </c>
      <c r="C825" s="6"/>
      <c r="D825" s="6"/>
      <c r="E825" s="6"/>
      <c r="F825" s="6"/>
      <c r="G825" s="65" t="e">
        <f>[1]Database!K896</f>
        <v>#REF!</v>
      </c>
      <c r="H825">
        <v>2010</v>
      </c>
    </row>
    <row r="826" spans="1:8" ht="19.5" thickBot="1" x14ac:dyDescent="0.3">
      <c r="A826" s="76" t="s">
        <v>251</v>
      </c>
      <c r="B826" s="4" t="s">
        <v>105</v>
      </c>
      <c r="C826" s="6"/>
      <c r="D826" s="6"/>
      <c r="E826" s="6"/>
      <c r="F826" s="6"/>
      <c r="G826" s="65">
        <f>[1]Database!K897</f>
        <v>3.486742</v>
      </c>
      <c r="H826">
        <v>2010</v>
      </c>
    </row>
    <row r="827" spans="1:8" ht="19.5" thickBot="1" x14ac:dyDescent="0.3">
      <c r="A827" s="76" t="s">
        <v>252</v>
      </c>
      <c r="B827" s="4" t="s">
        <v>106</v>
      </c>
      <c r="C827" s="6"/>
      <c r="D827" s="6"/>
      <c r="E827" s="6"/>
      <c r="F827" s="6"/>
      <c r="G827" s="65">
        <f>[1]Database!K898</f>
        <v>0.43403616647079779</v>
      </c>
      <c r="H827">
        <v>2010</v>
      </c>
    </row>
    <row r="828" spans="1:8" ht="19.5" thickBot="1" x14ac:dyDescent="0.3">
      <c r="A828" s="77" t="s">
        <v>253</v>
      </c>
      <c r="B828" s="7" t="s">
        <v>107</v>
      </c>
      <c r="C828" s="6"/>
      <c r="D828" s="6"/>
      <c r="E828" s="6"/>
      <c r="F828" s="6"/>
      <c r="G828" s="65">
        <f>[1]Database!K899</f>
        <v>2.9136709543204051</v>
      </c>
      <c r="H828">
        <v>2010</v>
      </c>
    </row>
    <row r="829" spans="1:8" ht="19.5" thickBot="1" x14ac:dyDescent="0.3">
      <c r="A829" s="83" t="s">
        <v>254</v>
      </c>
      <c r="B829" s="18" t="s">
        <v>108</v>
      </c>
      <c r="C829" s="9"/>
      <c r="D829" s="9"/>
      <c r="E829" s="9"/>
      <c r="F829" s="10"/>
      <c r="G829" s="66">
        <f>[1]Database!K900</f>
        <v>3.371768143826869</v>
      </c>
      <c r="H829">
        <v>2010</v>
      </c>
    </row>
    <row r="830" spans="1:8" ht="19.5" thickBot="1" x14ac:dyDescent="0.3">
      <c r="A830" s="87" t="s">
        <v>255</v>
      </c>
      <c r="B830" s="11" t="s">
        <v>109</v>
      </c>
      <c r="C830" s="12"/>
      <c r="D830" s="12"/>
      <c r="E830" s="12"/>
      <c r="F830" s="12"/>
      <c r="G830" s="67">
        <f>[1]Database!K901</f>
        <v>3.0847310000000001</v>
      </c>
      <c r="H830">
        <v>2010</v>
      </c>
    </row>
    <row r="831" spans="1:8" ht="19.5" thickBot="1" x14ac:dyDescent="0.3">
      <c r="A831" s="88" t="s">
        <v>256</v>
      </c>
      <c r="B831" s="13" t="s">
        <v>110</v>
      </c>
      <c r="C831" s="14"/>
      <c r="D831" s="14"/>
      <c r="E831" s="14"/>
      <c r="F831" s="14"/>
      <c r="G831" s="67">
        <f>[1]Database!K902</f>
        <v>3.0457939999999999</v>
      </c>
      <c r="H831">
        <v>2010</v>
      </c>
    </row>
    <row r="832" spans="1:8" ht="19.5" thickBot="1" x14ac:dyDescent="0.3">
      <c r="A832" s="88" t="s">
        <v>257</v>
      </c>
      <c r="B832" s="13" t="s">
        <v>111</v>
      </c>
      <c r="C832" s="14"/>
      <c r="D832" s="14"/>
      <c r="E832" s="14"/>
      <c r="F832" s="14"/>
      <c r="G832" s="67">
        <f>[1]Database!K903</f>
        <v>3.2796439999999998</v>
      </c>
      <c r="H832">
        <v>2010</v>
      </c>
    </row>
    <row r="833" spans="1:8" ht="19.5" thickBot="1" x14ac:dyDescent="0.3">
      <c r="A833" s="88" t="s">
        <v>258</v>
      </c>
      <c r="B833" s="13" t="s">
        <v>112</v>
      </c>
      <c r="C833" s="14"/>
      <c r="D833" s="14"/>
      <c r="E833" s="14"/>
      <c r="F833" s="14"/>
      <c r="G833" s="67">
        <f>[1]Database!K904</f>
        <v>1.6188549999999999</v>
      </c>
      <c r="H833">
        <v>2010</v>
      </c>
    </row>
    <row r="834" spans="1:8" ht="19.5" thickBot="1" x14ac:dyDescent="0.3">
      <c r="A834" s="88" t="s">
        <v>259</v>
      </c>
      <c r="B834" s="13" t="s">
        <v>113</v>
      </c>
      <c r="C834" s="14"/>
      <c r="D834" s="14"/>
      <c r="E834" s="14"/>
      <c r="F834" s="14"/>
      <c r="G834" s="67">
        <f>[1]Database!K905</f>
        <v>1.766497</v>
      </c>
      <c r="H834">
        <v>2010</v>
      </c>
    </row>
    <row r="835" spans="1:8" ht="19.5" thickBot="1" x14ac:dyDescent="0.3">
      <c r="A835" s="88" t="s">
        <v>260</v>
      </c>
      <c r="B835" s="13" t="s">
        <v>114</v>
      </c>
      <c r="C835" s="14"/>
      <c r="D835" s="14"/>
      <c r="E835" s="14"/>
      <c r="F835" s="14"/>
      <c r="G835" s="67">
        <f>[1]Database!K906</f>
        <v>2.6697963333333328</v>
      </c>
      <c r="H835">
        <v>2010</v>
      </c>
    </row>
    <row r="836" spans="1:8" ht="19.5" thickBot="1" x14ac:dyDescent="0.3">
      <c r="A836" s="88" t="s">
        <v>261</v>
      </c>
      <c r="B836" s="13" t="s">
        <v>115</v>
      </c>
      <c r="C836" s="14"/>
      <c r="D836" s="14"/>
      <c r="E836" s="14"/>
      <c r="F836" s="14"/>
      <c r="G836" s="67">
        <f>[1]Database!K907</f>
        <v>4.4104080000000003</v>
      </c>
      <c r="H836">
        <v>2010</v>
      </c>
    </row>
    <row r="837" spans="1:8" ht="19.5" thickBot="1" x14ac:dyDescent="0.3">
      <c r="A837" s="88" t="s">
        <v>262</v>
      </c>
      <c r="B837" s="13" t="s">
        <v>116</v>
      </c>
      <c r="C837" s="14"/>
      <c r="D837" s="14"/>
      <c r="E837" s="14"/>
      <c r="F837" s="14"/>
      <c r="G837" s="67">
        <f>[1]Database!K908</f>
        <v>3.8932519999999999</v>
      </c>
      <c r="H837">
        <v>2010</v>
      </c>
    </row>
    <row r="838" spans="1:8" ht="19.5" thickBot="1" x14ac:dyDescent="0.3">
      <c r="A838" s="88" t="s">
        <v>263</v>
      </c>
      <c r="B838" s="13" t="s">
        <v>117</v>
      </c>
      <c r="C838" s="14"/>
      <c r="D838" s="14"/>
      <c r="E838" s="14"/>
      <c r="F838" s="14"/>
      <c r="G838" s="67">
        <f>[1]Database!K909</f>
        <v>4</v>
      </c>
      <c r="H838">
        <v>2010</v>
      </c>
    </row>
    <row r="839" spans="1:8" ht="19.5" thickBot="1" x14ac:dyDescent="0.3">
      <c r="A839" s="89" t="s">
        <v>264</v>
      </c>
      <c r="B839" s="16" t="s">
        <v>118</v>
      </c>
      <c r="C839" s="14"/>
      <c r="D839" s="14"/>
      <c r="E839" s="14"/>
      <c r="F839" s="14"/>
      <c r="G839" s="67">
        <f>[1]Database!K910</f>
        <v>3.9012200000000004</v>
      </c>
      <c r="H839">
        <v>2010</v>
      </c>
    </row>
    <row r="840" spans="1:8" ht="19.5" thickBot="1" x14ac:dyDescent="0.3">
      <c r="A840" s="83" t="s">
        <v>265</v>
      </c>
      <c r="B840" s="27" t="s">
        <v>119</v>
      </c>
      <c r="C840" s="28"/>
      <c r="D840" s="28"/>
      <c r="E840" s="28"/>
      <c r="F840" s="29"/>
      <c r="G840" s="66">
        <f>[1]Database!K911</f>
        <v>3.2855081666666663</v>
      </c>
      <c r="H840">
        <v>2010</v>
      </c>
    </row>
    <row r="841" spans="1:8" ht="19.5" thickBot="1" x14ac:dyDescent="0.3">
      <c r="A841" s="92" t="s">
        <v>266</v>
      </c>
      <c r="B841" s="46" t="s">
        <v>120</v>
      </c>
      <c r="C841" s="45"/>
      <c r="D841" s="45"/>
      <c r="E841" s="45"/>
      <c r="F841" s="45"/>
      <c r="G841" s="65">
        <f>[1]Database!K912</f>
        <v>4.130884</v>
      </c>
      <c r="H841">
        <v>2010</v>
      </c>
    </row>
    <row r="842" spans="1:8" ht="19.5" thickBot="1" x14ac:dyDescent="0.3">
      <c r="A842" s="76" t="s">
        <v>267</v>
      </c>
      <c r="B842" s="47" t="s">
        <v>121</v>
      </c>
      <c r="C842" s="6"/>
      <c r="D842" s="6"/>
      <c r="E842" s="6"/>
      <c r="F842" s="6"/>
      <c r="G842" s="65">
        <f>[1]Database!K913</f>
        <v>4.0630839999999999</v>
      </c>
      <c r="H842">
        <v>2010</v>
      </c>
    </row>
    <row r="843" spans="1:8" ht="19.5" thickBot="1" x14ac:dyDescent="0.3">
      <c r="A843" s="76" t="s">
        <v>268</v>
      </c>
      <c r="B843" s="47" t="s">
        <v>122</v>
      </c>
      <c r="C843" s="6"/>
      <c r="D843" s="6"/>
      <c r="E843" s="6"/>
      <c r="F843" s="6"/>
      <c r="G843" s="65">
        <f>[1]Database!K914</f>
        <v>3.9512260000000001</v>
      </c>
      <c r="H843">
        <v>2010</v>
      </c>
    </row>
    <row r="844" spans="1:8" ht="19.5" thickBot="1" x14ac:dyDescent="0.3">
      <c r="A844" s="76" t="s">
        <v>269</v>
      </c>
      <c r="B844" s="47" t="s">
        <v>123</v>
      </c>
      <c r="C844" s="6"/>
      <c r="D844" s="6"/>
      <c r="E844" s="6"/>
      <c r="F844" s="6"/>
      <c r="G844" s="65">
        <f>[1]Database!K915</f>
        <v>4.0483979999999997</v>
      </c>
      <c r="H844">
        <v>2010</v>
      </c>
    </row>
    <row r="845" spans="1:8" ht="19.5" thickBot="1" x14ac:dyDescent="0.3">
      <c r="A845" s="85" t="s">
        <v>270</v>
      </c>
      <c r="B845" s="24" t="s">
        <v>124</v>
      </c>
      <c r="C845" s="6"/>
      <c r="D845" s="6"/>
      <c r="E845" s="6"/>
      <c r="F845" s="6"/>
      <c r="G845" s="68">
        <f>[1]Database!K916</f>
        <v>37.623047489085089</v>
      </c>
      <c r="H845">
        <v>2010</v>
      </c>
    </row>
    <row r="846" spans="1:8" ht="36.75" thickBot="1" x14ac:dyDescent="0.3">
      <c r="A846" s="85" t="s">
        <v>271</v>
      </c>
      <c r="B846" s="24" t="s">
        <v>125</v>
      </c>
      <c r="C846" s="6"/>
      <c r="D846" s="6"/>
      <c r="E846" s="6"/>
      <c r="F846" s="6"/>
      <c r="G846" s="68">
        <f>[1]Database!K917</f>
        <v>0.53911447525024403</v>
      </c>
      <c r="H846">
        <v>2010</v>
      </c>
    </row>
    <row r="847" spans="1:8" ht="36.75" thickBot="1" x14ac:dyDescent="0.3">
      <c r="A847" s="76" t="s">
        <v>272</v>
      </c>
      <c r="B847" s="47" t="s">
        <v>126</v>
      </c>
      <c r="C847" s="6"/>
      <c r="D847" s="6"/>
      <c r="E847" s="6"/>
      <c r="F847" s="6"/>
      <c r="G847" s="65" t="e">
        <f>[1]Database!K918</f>
        <v>#REF!</v>
      </c>
      <c r="H847">
        <v>2010</v>
      </c>
    </row>
    <row r="848" spans="1:8" ht="36.75" thickBot="1" x14ac:dyDescent="0.3">
      <c r="A848" s="85" t="s">
        <v>273</v>
      </c>
      <c r="B848" s="24" t="s">
        <v>127</v>
      </c>
      <c r="C848" s="6"/>
      <c r="D848" s="6"/>
      <c r="E848" s="6"/>
      <c r="F848" s="6"/>
      <c r="G848" s="68" t="e">
        <f>[1]Database!K919</f>
        <v>#REF!</v>
      </c>
      <c r="H848">
        <v>2010</v>
      </c>
    </row>
    <row r="849" spans="1:8" ht="19.5" thickBot="1" x14ac:dyDescent="0.3">
      <c r="A849" s="77" t="s">
        <v>274</v>
      </c>
      <c r="B849" s="48" t="s">
        <v>128</v>
      </c>
      <c r="C849" s="6"/>
      <c r="D849" s="6"/>
      <c r="E849" s="6"/>
      <c r="F849" s="6"/>
      <c r="G849" s="65">
        <f>[1]Database!K920</f>
        <v>2.3268289193251266</v>
      </c>
      <c r="H849">
        <v>2010</v>
      </c>
    </row>
    <row r="850" spans="1:8" ht="19.5" thickBot="1" x14ac:dyDescent="0.3">
      <c r="A850" s="83" t="s">
        <v>275</v>
      </c>
      <c r="B850" s="27" t="s">
        <v>129</v>
      </c>
      <c r="C850" s="9"/>
      <c r="D850" s="9"/>
      <c r="E850" s="9"/>
      <c r="F850" s="10"/>
      <c r="G850" s="66">
        <f>[1]Database!K921</f>
        <v>3.1876134596625629</v>
      </c>
      <c r="H850">
        <v>2010</v>
      </c>
    </row>
    <row r="851" spans="1:8" ht="36.75" thickBot="1" x14ac:dyDescent="0.3">
      <c r="A851" s="84" t="s">
        <v>276</v>
      </c>
      <c r="B851" s="49" t="s">
        <v>130</v>
      </c>
      <c r="C851" s="12"/>
      <c r="D851" s="12"/>
      <c r="E851" s="12"/>
      <c r="F851" s="12"/>
      <c r="G851" s="68">
        <f>[1]Database!K922</f>
        <v>827.85799999999995</v>
      </c>
      <c r="H851">
        <v>2010</v>
      </c>
    </row>
    <row r="852" spans="1:8" ht="19.5" thickBot="1" x14ac:dyDescent="0.3">
      <c r="A852" s="85" t="s">
        <v>277</v>
      </c>
      <c r="B852" s="15" t="s">
        <v>131</v>
      </c>
      <c r="C852" s="14"/>
      <c r="D852" s="14"/>
      <c r="E852" s="14"/>
      <c r="F852" s="14"/>
      <c r="G852" s="68">
        <f>[1]Database!K923</f>
        <v>25.9</v>
      </c>
      <c r="H852">
        <v>2010</v>
      </c>
    </row>
    <row r="853" spans="1:8" ht="19.5" thickBot="1" x14ac:dyDescent="0.3">
      <c r="A853" s="88" t="s">
        <v>278</v>
      </c>
      <c r="B853" s="13" t="s">
        <v>132</v>
      </c>
      <c r="C853" s="14"/>
      <c r="D853" s="14"/>
      <c r="E853" s="14"/>
      <c r="F853" s="14"/>
      <c r="G853" s="67">
        <f>[1]Database!K924</f>
        <v>4.9717915816173894</v>
      </c>
      <c r="H853">
        <v>2010</v>
      </c>
    </row>
    <row r="854" spans="1:8" ht="19.5" thickBot="1" x14ac:dyDescent="0.3">
      <c r="A854" s="88" t="s">
        <v>279</v>
      </c>
      <c r="B854" s="13" t="s">
        <v>133</v>
      </c>
      <c r="C854" s="14"/>
      <c r="D854" s="14"/>
      <c r="E854" s="14"/>
      <c r="F854" s="14"/>
      <c r="G854" s="67">
        <f>[1]Database!K925</f>
        <v>4.9717915816173894</v>
      </c>
      <c r="H854">
        <v>2010</v>
      </c>
    </row>
    <row r="855" spans="1:8" ht="19.5" thickBot="1" x14ac:dyDescent="0.3">
      <c r="A855" s="88" t="s">
        <v>280</v>
      </c>
      <c r="B855" s="13" t="s">
        <v>134</v>
      </c>
      <c r="C855" s="14"/>
      <c r="D855" s="14"/>
      <c r="E855" s="14"/>
      <c r="F855" s="14"/>
      <c r="G855" s="67">
        <f>[1]Database!K926</f>
        <v>5.457374464370945</v>
      </c>
      <c r="H855">
        <v>2010</v>
      </c>
    </row>
    <row r="856" spans="1:8" ht="19.5" thickBot="1" x14ac:dyDescent="0.3">
      <c r="A856" s="89" t="s">
        <v>281</v>
      </c>
      <c r="B856" s="16" t="s">
        <v>135</v>
      </c>
      <c r="C856" s="14"/>
      <c r="D856" s="14"/>
      <c r="E856" s="14"/>
      <c r="F856" s="14"/>
      <c r="G856" s="67">
        <f>[1]Database!K927</f>
        <v>5.457374464370945</v>
      </c>
      <c r="H856">
        <v>2010</v>
      </c>
    </row>
    <row r="857" spans="1:8" ht="19.5" thickBot="1" x14ac:dyDescent="0.3">
      <c r="A857" s="83" t="s">
        <v>282</v>
      </c>
      <c r="B857" s="18" t="s">
        <v>136</v>
      </c>
      <c r="C857" s="33"/>
      <c r="D857" s="33"/>
      <c r="E857" s="33"/>
      <c r="F857" s="34"/>
      <c r="G857" s="66">
        <f>[1]Database!K928</f>
        <v>5.093187302305779</v>
      </c>
      <c r="H857">
        <v>2010</v>
      </c>
    </row>
    <row r="858" spans="1:8" ht="19.5" thickBot="1" x14ac:dyDescent="0.3">
      <c r="A858" s="93" t="s">
        <v>283</v>
      </c>
      <c r="B858" s="50" t="s">
        <v>137</v>
      </c>
      <c r="C858" s="51"/>
      <c r="D858" s="51"/>
      <c r="E858" s="51"/>
      <c r="F858" s="52"/>
      <c r="G858" s="69">
        <f>[1]Database!K929</f>
        <v>3.7641245021371574</v>
      </c>
      <c r="H858">
        <v>2010</v>
      </c>
    </row>
    <row r="859" spans="1:8" ht="19.5" thickBot="1" x14ac:dyDescent="0.3">
      <c r="A859" s="94" t="s">
        <v>284</v>
      </c>
      <c r="B859" s="53" t="s">
        <v>138</v>
      </c>
      <c r="C859" s="6"/>
      <c r="D859" s="6"/>
      <c r="E859" s="6"/>
      <c r="F859" s="6"/>
      <c r="G859" s="65">
        <f>[1]Database!K930</f>
        <v>4.9246809999999996</v>
      </c>
      <c r="H859">
        <v>2010</v>
      </c>
    </row>
    <row r="860" spans="1:8" ht="19.5" thickBot="1" x14ac:dyDescent="0.3">
      <c r="A860" s="76" t="s">
        <v>285</v>
      </c>
      <c r="B860" s="47" t="s">
        <v>139</v>
      </c>
      <c r="C860" s="6"/>
      <c r="D860" s="6"/>
      <c r="E860" s="6"/>
      <c r="F860" s="6"/>
      <c r="G860" s="65">
        <f>[1]Database!K931</f>
        <v>3.6455600000000001</v>
      </c>
      <c r="H860">
        <v>2010</v>
      </c>
    </row>
    <row r="861" spans="1:8" ht="19.5" thickBot="1" x14ac:dyDescent="0.3">
      <c r="A861" s="76" t="s">
        <v>286</v>
      </c>
      <c r="B861" s="47" t="s">
        <v>140</v>
      </c>
      <c r="C861" s="6"/>
      <c r="D861" s="6"/>
      <c r="E861" s="6"/>
      <c r="F861" s="6"/>
      <c r="G861" s="65">
        <f>[1]Database!K932</f>
        <v>3.124209</v>
      </c>
      <c r="H861">
        <v>2010</v>
      </c>
    </row>
    <row r="862" spans="1:8" ht="19.5" thickBot="1" x14ac:dyDescent="0.3">
      <c r="A862" s="76" t="s">
        <v>287</v>
      </c>
      <c r="B862" s="47" t="s">
        <v>141</v>
      </c>
      <c r="C862" s="6"/>
      <c r="D862" s="6"/>
      <c r="E862" s="6"/>
      <c r="F862" s="6"/>
      <c r="G862" s="65">
        <f>[1]Database!K933</f>
        <v>2.851032</v>
      </c>
      <c r="H862">
        <v>2010</v>
      </c>
    </row>
    <row r="863" spans="1:8" ht="19.5" thickBot="1" x14ac:dyDescent="0.3">
      <c r="A863" s="76" t="s">
        <v>288</v>
      </c>
      <c r="B863" s="47" t="s">
        <v>142</v>
      </c>
      <c r="C863" s="6"/>
      <c r="D863" s="6"/>
      <c r="E863" s="6"/>
      <c r="F863" s="6"/>
      <c r="G863" s="65">
        <f>[1]Database!K934</f>
        <v>3.4814579999999999</v>
      </c>
      <c r="H863">
        <v>2010</v>
      </c>
    </row>
    <row r="864" spans="1:8" ht="19.5" thickBot="1" x14ac:dyDescent="0.3">
      <c r="A864" s="76" t="s">
        <v>289</v>
      </c>
      <c r="B864" s="47" t="s">
        <v>143</v>
      </c>
      <c r="C864" s="6"/>
      <c r="D864" s="6"/>
      <c r="E864" s="6"/>
      <c r="F864" s="6"/>
      <c r="G864" s="65">
        <f>[1]Database!K935</f>
        <v>2.8680210000000002</v>
      </c>
      <c r="H864">
        <v>2010</v>
      </c>
    </row>
    <row r="865" spans="1:8" ht="19.5" thickBot="1" x14ac:dyDescent="0.3">
      <c r="A865" s="76" t="s">
        <v>290</v>
      </c>
      <c r="B865" s="47" t="s">
        <v>144</v>
      </c>
      <c r="C865" s="6"/>
      <c r="D865" s="6"/>
      <c r="E865" s="6"/>
      <c r="F865" s="6"/>
      <c r="G865" s="65">
        <f>[1]Database!K936</f>
        <v>4.7954420000000004</v>
      </c>
      <c r="H865">
        <v>2010</v>
      </c>
    </row>
    <row r="866" spans="1:8" ht="19.5" thickBot="1" x14ac:dyDescent="0.3">
      <c r="A866" s="76" t="s">
        <v>291</v>
      </c>
      <c r="B866" s="47" t="s">
        <v>145</v>
      </c>
      <c r="C866" s="6"/>
      <c r="D866" s="6"/>
      <c r="E866" s="6"/>
      <c r="F866" s="6"/>
      <c r="G866" s="65">
        <f>[1]Database!K937</f>
        <v>3.265698</v>
      </c>
      <c r="H866">
        <v>2010</v>
      </c>
    </row>
    <row r="867" spans="1:8" ht="19.5" thickBot="1" x14ac:dyDescent="0.3">
      <c r="A867" s="77" t="s">
        <v>292</v>
      </c>
      <c r="B867" s="48" t="s">
        <v>146</v>
      </c>
      <c r="C867" s="6"/>
      <c r="D867" s="6"/>
      <c r="E867" s="6"/>
      <c r="F867" s="6"/>
      <c r="G867" s="65">
        <f>[1]Database!K938</f>
        <v>3.1440739999999998</v>
      </c>
      <c r="H867">
        <v>2010</v>
      </c>
    </row>
    <row r="868" spans="1:8" ht="19.5" thickBot="1" x14ac:dyDescent="0.3">
      <c r="A868" s="83" t="s">
        <v>293</v>
      </c>
      <c r="B868" s="27" t="s">
        <v>147</v>
      </c>
      <c r="C868" s="9"/>
      <c r="D868" s="9"/>
      <c r="E868" s="9"/>
      <c r="F868" s="10"/>
      <c r="G868" s="66">
        <f>[1]Database!K939</f>
        <v>3.5624785263157897</v>
      </c>
      <c r="H868">
        <v>2010</v>
      </c>
    </row>
    <row r="869" spans="1:8" ht="19.5" thickBot="1" x14ac:dyDescent="0.3">
      <c r="A869" s="87" t="s">
        <v>294</v>
      </c>
      <c r="B869" s="30" t="s">
        <v>148</v>
      </c>
      <c r="C869" s="12"/>
      <c r="D869" s="12"/>
      <c r="E869" s="12"/>
      <c r="F869" s="12"/>
      <c r="G869" s="67">
        <f>[1]Database!K940</f>
        <v>2.931514</v>
      </c>
      <c r="H869">
        <v>2010</v>
      </c>
    </row>
    <row r="870" spans="1:8" ht="19.5" thickBot="1" x14ac:dyDescent="0.3">
      <c r="A870" s="88" t="s">
        <v>295</v>
      </c>
      <c r="B870" s="31" t="s">
        <v>149</v>
      </c>
      <c r="C870" s="14"/>
      <c r="D870" s="14"/>
      <c r="E870" s="14"/>
      <c r="F870" s="14"/>
      <c r="G870" s="67">
        <f>[1]Database!K941</f>
        <v>3.9533399999999999</v>
      </c>
      <c r="H870">
        <v>2010</v>
      </c>
    </row>
    <row r="871" spans="1:8" ht="19.5" thickBot="1" x14ac:dyDescent="0.3">
      <c r="A871" s="88" t="s">
        <v>296</v>
      </c>
      <c r="B871" s="31" t="s">
        <v>150</v>
      </c>
      <c r="C871" s="14"/>
      <c r="D871" s="14"/>
      <c r="E871" s="14"/>
      <c r="F871" s="14"/>
      <c r="G871" s="67">
        <f>[1]Database!K942</f>
        <v>2.624743</v>
      </c>
      <c r="H871">
        <v>2010</v>
      </c>
    </row>
    <row r="872" spans="1:8" ht="19.5" thickBot="1" x14ac:dyDescent="0.3">
      <c r="A872" s="88" t="s">
        <v>297</v>
      </c>
      <c r="B872" s="31" t="s">
        <v>151</v>
      </c>
      <c r="C872" s="14"/>
      <c r="D872" s="14"/>
      <c r="E872" s="14"/>
      <c r="F872" s="14"/>
      <c r="G872" s="67">
        <f>[1]Database!K943</f>
        <v>3.1772680000000002</v>
      </c>
      <c r="H872">
        <v>2010</v>
      </c>
    </row>
    <row r="873" spans="1:8" ht="38.25" thickBot="1" x14ac:dyDescent="0.3">
      <c r="A873" s="88" t="s">
        <v>298</v>
      </c>
      <c r="B873" s="54" t="s">
        <v>152</v>
      </c>
      <c r="C873" s="14"/>
      <c r="D873" s="14"/>
      <c r="E873" s="14"/>
      <c r="F873" s="14"/>
      <c r="G873" s="67">
        <f>[1]Database!K944</f>
        <v>3.7240190000000002</v>
      </c>
      <c r="H873">
        <v>2010</v>
      </c>
    </row>
    <row r="874" spans="1:8" ht="19.5" thickBot="1" x14ac:dyDescent="0.3">
      <c r="A874" s="88" t="s">
        <v>299</v>
      </c>
      <c r="B874" s="31" t="s">
        <v>153</v>
      </c>
      <c r="C874" s="14"/>
      <c r="D874" s="14"/>
      <c r="E874" s="14"/>
      <c r="F874" s="14"/>
      <c r="G874" s="67">
        <f>[1]Database!K945</f>
        <v>4.5853409999999997</v>
      </c>
      <c r="H874">
        <v>2010</v>
      </c>
    </row>
    <row r="875" spans="1:8" ht="19.5" thickBot="1" x14ac:dyDescent="0.3">
      <c r="A875" s="83" t="s">
        <v>300</v>
      </c>
      <c r="B875" s="27" t="s">
        <v>154</v>
      </c>
      <c r="C875" s="17"/>
      <c r="D875" s="17"/>
      <c r="E875" s="17"/>
      <c r="F875" s="55"/>
      <c r="G875" s="66">
        <f>[1]Database!K947</f>
        <v>3.1076097834681042</v>
      </c>
      <c r="H875">
        <v>2010</v>
      </c>
    </row>
    <row r="876" spans="1:8" ht="19.5" thickBot="1" x14ac:dyDescent="0.3">
      <c r="A876" s="90" t="s">
        <v>301</v>
      </c>
      <c r="B876" s="56" t="s">
        <v>155</v>
      </c>
      <c r="C876" s="57"/>
      <c r="D876" s="57"/>
      <c r="E876" s="57"/>
      <c r="F876" s="58"/>
      <c r="G876" s="69">
        <f>[1]Database!K948</f>
        <v>3.3350441548919472</v>
      </c>
      <c r="H876">
        <v>2010</v>
      </c>
    </row>
    <row r="877" spans="1:8" ht="23.25" thickBot="1" x14ac:dyDescent="0.3">
      <c r="A877" s="73" t="s">
        <v>302</v>
      </c>
      <c r="B877" s="59" t="s">
        <v>156</v>
      </c>
      <c r="C877" s="60"/>
      <c r="D877" s="60"/>
      <c r="E877" s="60"/>
      <c r="F877" s="60"/>
      <c r="G877" s="70">
        <f>[1]Database!K949</f>
        <v>4.1397564809115961</v>
      </c>
      <c r="H877">
        <v>2010</v>
      </c>
    </row>
    <row r="878" spans="1:8" x14ac:dyDescent="0.25">
      <c r="A878" s="95"/>
      <c r="B878" s="61"/>
    </row>
    <row r="879" spans="1:8" x14ac:dyDescent="0.25">
      <c r="A879" s="95"/>
      <c r="B879" s="61"/>
    </row>
    <row r="880" spans="1:8" x14ac:dyDescent="0.25">
      <c r="A880" s="95"/>
      <c r="B880" s="61"/>
    </row>
    <row r="881" spans="1:2" x14ac:dyDescent="0.25">
      <c r="A881" s="95"/>
      <c r="B881" s="61"/>
    </row>
    <row r="882" spans="1:2" x14ac:dyDescent="0.25">
      <c r="A882" s="95"/>
      <c r="B882" s="61"/>
    </row>
    <row r="883" spans="1:2" x14ac:dyDescent="0.25">
      <c r="A883" s="95"/>
      <c r="B883" s="61"/>
    </row>
    <row r="884" spans="1:2" x14ac:dyDescent="0.25">
      <c r="A884" s="95"/>
      <c r="B884" s="61"/>
    </row>
    <row r="885" spans="1:2" x14ac:dyDescent="0.25">
      <c r="A885" s="95"/>
      <c r="B885" s="61"/>
    </row>
    <row r="886" spans="1:2" x14ac:dyDescent="0.25">
      <c r="A886" s="95"/>
      <c r="B886" s="61"/>
    </row>
    <row r="887" spans="1:2" x14ac:dyDescent="0.25">
      <c r="A887" s="95"/>
      <c r="B887" s="61"/>
    </row>
    <row r="888" spans="1:2" x14ac:dyDescent="0.25">
      <c r="A888" s="95"/>
      <c r="B888" s="61"/>
    </row>
    <row r="889" spans="1:2" x14ac:dyDescent="0.25">
      <c r="A889" s="95"/>
      <c r="B889" s="61"/>
    </row>
    <row r="890" spans="1:2" x14ac:dyDescent="0.25">
      <c r="A890" s="95"/>
      <c r="B890" s="61"/>
    </row>
    <row r="891" spans="1:2" x14ac:dyDescent="0.25">
      <c r="A891" s="95"/>
      <c r="B891" s="61"/>
    </row>
    <row r="892" spans="1:2" x14ac:dyDescent="0.25">
      <c r="A892" s="95"/>
      <c r="B892" s="61"/>
    </row>
    <row r="893" spans="1:2" x14ac:dyDescent="0.25">
      <c r="A893" s="95"/>
      <c r="B893" s="61"/>
    </row>
    <row r="894" spans="1:2" x14ac:dyDescent="0.25">
      <c r="A894" s="95"/>
      <c r="B894" s="61"/>
    </row>
    <row r="895" spans="1:2" x14ac:dyDescent="0.25">
      <c r="A895" s="95"/>
      <c r="B895" s="61"/>
    </row>
    <row r="896" spans="1:2" x14ac:dyDescent="0.25">
      <c r="A896" s="95"/>
      <c r="B896" s="61"/>
    </row>
    <row r="897" spans="1:2" x14ac:dyDescent="0.25">
      <c r="A897" s="95"/>
      <c r="B897" s="61"/>
    </row>
    <row r="898" spans="1:2" x14ac:dyDescent="0.25">
      <c r="A898" s="95"/>
      <c r="B898" s="61"/>
    </row>
    <row r="899" spans="1:2" x14ac:dyDescent="0.25">
      <c r="A899" s="95"/>
      <c r="B899" s="61"/>
    </row>
    <row r="900" spans="1:2" x14ac:dyDescent="0.25">
      <c r="A900" s="95"/>
      <c r="B900" s="61"/>
    </row>
    <row r="901" spans="1:2" x14ac:dyDescent="0.25">
      <c r="A901" s="95"/>
      <c r="B901" s="61"/>
    </row>
    <row r="902" spans="1:2" x14ac:dyDescent="0.25">
      <c r="A902" s="95"/>
      <c r="B902" s="61"/>
    </row>
    <row r="903" spans="1:2" x14ac:dyDescent="0.25">
      <c r="A903" s="95"/>
      <c r="B903" s="61"/>
    </row>
    <row r="904" spans="1:2" x14ac:dyDescent="0.25">
      <c r="A904" s="95"/>
      <c r="B904" s="61"/>
    </row>
    <row r="905" spans="1:2" x14ac:dyDescent="0.25">
      <c r="A905" s="95"/>
      <c r="B905" s="61"/>
    </row>
    <row r="906" spans="1:2" x14ac:dyDescent="0.25">
      <c r="A906" s="95"/>
      <c r="B906" s="61"/>
    </row>
    <row r="907" spans="1:2" x14ac:dyDescent="0.25">
      <c r="A907" s="95"/>
      <c r="B907" s="61"/>
    </row>
    <row r="908" spans="1:2" x14ac:dyDescent="0.25">
      <c r="A908" s="95"/>
      <c r="B908" s="61"/>
    </row>
    <row r="909" spans="1:2" x14ac:dyDescent="0.25">
      <c r="A909" s="95"/>
      <c r="B909" s="61"/>
    </row>
    <row r="910" spans="1:2" x14ac:dyDescent="0.25">
      <c r="A910" s="95"/>
      <c r="B910" s="61"/>
    </row>
    <row r="911" spans="1:2" x14ac:dyDescent="0.25">
      <c r="A911" s="95"/>
      <c r="B911" s="61"/>
    </row>
    <row r="912" spans="1:2" x14ac:dyDescent="0.25">
      <c r="A912" s="95"/>
      <c r="B912" s="61"/>
    </row>
    <row r="913" spans="1:2" x14ac:dyDescent="0.25">
      <c r="A913" s="95"/>
      <c r="B913" s="61"/>
    </row>
    <row r="914" spans="1:2" x14ac:dyDescent="0.25">
      <c r="A914" s="95"/>
      <c r="B914" s="61"/>
    </row>
    <row r="915" spans="1:2" x14ac:dyDescent="0.25">
      <c r="A915" s="95"/>
      <c r="B915" s="61"/>
    </row>
    <row r="916" spans="1:2" x14ac:dyDescent="0.25">
      <c r="A916" s="95"/>
      <c r="B916" s="61"/>
    </row>
    <row r="917" spans="1:2" x14ac:dyDescent="0.25">
      <c r="A917" s="95"/>
      <c r="B917" s="61"/>
    </row>
    <row r="918" spans="1:2" x14ac:dyDescent="0.25">
      <c r="A918" s="95"/>
      <c r="B918" s="61"/>
    </row>
    <row r="919" spans="1:2" x14ac:dyDescent="0.25">
      <c r="A919" s="95"/>
      <c r="B919" s="61"/>
    </row>
    <row r="920" spans="1:2" x14ac:dyDescent="0.25">
      <c r="A920" s="95"/>
      <c r="B920" s="61"/>
    </row>
    <row r="921" spans="1:2" x14ac:dyDescent="0.25">
      <c r="A921" s="95"/>
      <c r="B921" s="61"/>
    </row>
    <row r="922" spans="1:2" x14ac:dyDescent="0.25">
      <c r="A922" s="95"/>
      <c r="B922" s="61"/>
    </row>
    <row r="923" spans="1:2" x14ac:dyDescent="0.25">
      <c r="A923" s="95"/>
      <c r="B923" s="61"/>
    </row>
    <row r="924" spans="1:2" x14ac:dyDescent="0.25">
      <c r="A924" s="95"/>
      <c r="B924" s="61"/>
    </row>
    <row r="925" spans="1:2" x14ac:dyDescent="0.25">
      <c r="A925" s="95"/>
      <c r="B925" s="61"/>
    </row>
    <row r="926" spans="1:2" x14ac:dyDescent="0.25">
      <c r="A926" s="95"/>
      <c r="B926" s="61"/>
    </row>
    <row r="927" spans="1:2" x14ac:dyDescent="0.25">
      <c r="A927" s="95"/>
      <c r="B927" s="61"/>
    </row>
    <row r="928" spans="1:2" x14ac:dyDescent="0.25">
      <c r="A928" s="95"/>
      <c r="B928" s="61"/>
    </row>
    <row r="929" spans="1:2" x14ac:dyDescent="0.25">
      <c r="A929" s="95"/>
      <c r="B929" s="61"/>
    </row>
    <row r="930" spans="1:2" x14ac:dyDescent="0.25">
      <c r="A930" s="95"/>
      <c r="B930" s="61"/>
    </row>
    <row r="931" spans="1:2" x14ac:dyDescent="0.25">
      <c r="A931" s="95"/>
      <c r="B931" s="61"/>
    </row>
    <row r="932" spans="1:2" x14ac:dyDescent="0.25">
      <c r="A932" s="95"/>
      <c r="B932" s="61"/>
    </row>
    <row r="933" spans="1:2" x14ac:dyDescent="0.25">
      <c r="A933" s="95"/>
      <c r="B933" s="61"/>
    </row>
    <row r="934" spans="1:2" x14ac:dyDescent="0.25">
      <c r="A934" s="95"/>
      <c r="B934" s="61"/>
    </row>
    <row r="935" spans="1:2" x14ac:dyDescent="0.25">
      <c r="A935" s="95"/>
      <c r="B935" s="61"/>
    </row>
    <row r="936" spans="1:2" x14ac:dyDescent="0.25">
      <c r="A936" s="95"/>
      <c r="B936" s="61"/>
    </row>
    <row r="937" spans="1:2" x14ac:dyDescent="0.25">
      <c r="A937" s="95"/>
      <c r="B937" s="61"/>
    </row>
    <row r="938" spans="1:2" x14ac:dyDescent="0.25">
      <c r="A938" s="95"/>
      <c r="B938" s="61"/>
    </row>
    <row r="939" spans="1:2" x14ac:dyDescent="0.25">
      <c r="A939" s="95"/>
      <c r="B939" s="61"/>
    </row>
    <row r="940" spans="1:2" x14ac:dyDescent="0.25">
      <c r="A940" s="95"/>
      <c r="B940" s="61"/>
    </row>
    <row r="941" spans="1:2" x14ac:dyDescent="0.25">
      <c r="A941" s="95"/>
      <c r="B941" s="61"/>
    </row>
    <row r="942" spans="1:2" x14ac:dyDescent="0.25">
      <c r="A942" s="95"/>
      <c r="B942" s="61"/>
    </row>
    <row r="943" spans="1:2" x14ac:dyDescent="0.25">
      <c r="A943" s="95"/>
      <c r="B943" s="61"/>
    </row>
    <row r="944" spans="1:2" x14ac:dyDescent="0.25">
      <c r="A944" s="95"/>
      <c r="B944" s="61"/>
    </row>
    <row r="945" spans="1:2" x14ac:dyDescent="0.25">
      <c r="A945" s="95"/>
      <c r="B945" s="61"/>
    </row>
    <row r="946" spans="1:2" x14ac:dyDescent="0.25">
      <c r="A946" s="95"/>
      <c r="B946" s="61"/>
    </row>
    <row r="947" spans="1:2" x14ac:dyDescent="0.25">
      <c r="A947" s="95"/>
      <c r="B947" s="61"/>
    </row>
    <row r="948" spans="1:2" x14ac:dyDescent="0.25">
      <c r="A948" s="95"/>
      <c r="B948" s="61"/>
    </row>
    <row r="949" spans="1:2" x14ac:dyDescent="0.25">
      <c r="A949" s="95"/>
      <c r="B949" s="61"/>
    </row>
    <row r="950" spans="1:2" x14ac:dyDescent="0.25">
      <c r="A950" s="95"/>
      <c r="B950" s="61"/>
    </row>
    <row r="951" spans="1:2" x14ac:dyDescent="0.25">
      <c r="A951" s="95"/>
      <c r="B951" s="61"/>
    </row>
    <row r="952" spans="1:2" x14ac:dyDescent="0.25">
      <c r="A952" s="95"/>
      <c r="B952" s="61"/>
    </row>
    <row r="953" spans="1:2" x14ac:dyDescent="0.25">
      <c r="A953" s="95"/>
      <c r="B953" s="61"/>
    </row>
    <row r="954" spans="1:2" x14ac:dyDescent="0.25">
      <c r="A954" s="95"/>
      <c r="B954" s="61"/>
    </row>
    <row r="955" spans="1:2" x14ac:dyDescent="0.25">
      <c r="A955" s="95"/>
      <c r="B955" s="61"/>
    </row>
    <row r="956" spans="1:2" x14ac:dyDescent="0.25">
      <c r="A956" s="95"/>
      <c r="B956" s="61"/>
    </row>
    <row r="957" spans="1:2" x14ac:dyDescent="0.25">
      <c r="A957" s="95"/>
      <c r="B957" s="61"/>
    </row>
    <row r="958" spans="1:2" x14ac:dyDescent="0.25">
      <c r="A958" s="95"/>
      <c r="B958" s="61"/>
    </row>
    <row r="959" spans="1:2" x14ac:dyDescent="0.25">
      <c r="A959" s="95"/>
      <c r="B959" s="61"/>
    </row>
    <row r="960" spans="1:2" x14ac:dyDescent="0.25">
      <c r="A960" s="95"/>
      <c r="B960" s="61"/>
    </row>
    <row r="961" spans="1:2" x14ac:dyDescent="0.25">
      <c r="A961" s="95"/>
      <c r="B961" s="61"/>
    </row>
    <row r="962" spans="1:2" x14ac:dyDescent="0.25">
      <c r="A962" s="95"/>
      <c r="B962" s="61"/>
    </row>
    <row r="963" spans="1:2" x14ac:dyDescent="0.25">
      <c r="A963" s="95"/>
      <c r="B963" s="61"/>
    </row>
    <row r="964" spans="1:2" x14ac:dyDescent="0.25">
      <c r="A964" s="95"/>
      <c r="B964" s="61"/>
    </row>
    <row r="965" spans="1:2" x14ac:dyDescent="0.25">
      <c r="A965" s="95"/>
      <c r="B965" s="61"/>
    </row>
    <row r="966" spans="1:2" x14ac:dyDescent="0.25">
      <c r="A966" s="95"/>
      <c r="B966" s="61"/>
    </row>
    <row r="967" spans="1:2" x14ac:dyDescent="0.25">
      <c r="A967" s="95"/>
      <c r="B967" s="61"/>
    </row>
    <row r="968" spans="1:2" x14ac:dyDescent="0.25">
      <c r="A968" s="95"/>
      <c r="B968" s="61"/>
    </row>
    <row r="969" spans="1:2" x14ac:dyDescent="0.25">
      <c r="A969" s="95"/>
      <c r="B969" s="61"/>
    </row>
    <row r="970" spans="1:2" x14ac:dyDescent="0.25">
      <c r="A970" s="95"/>
      <c r="B970" s="61"/>
    </row>
    <row r="971" spans="1:2" x14ac:dyDescent="0.25">
      <c r="A971" s="95"/>
      <c r="B971" s="61"/>
    </row>
    <row r="972" spans="1:2" x14ac:dyDescent="0.25">
      <c r="A972" s="95"/>
      <c r="B972" s="61"/>
    </row>
    <row r="973" spans="1:2" x14ac:dyDescent="0.25">
      <c r="A973" s="95"/>
      <c r="B973" s="61"/>
    </row>
    <row r="974" spans="1:2" x14ac:dyDescent="0.25">
      <c r="A974" s="95"/>
      <c r="B974" s="61"/>
    </row>
    <row r="975" spans="1:2" x14ac:dyDescent="0.25">
      <c r="A975" s="95"/>
      <c r="B975" s="61"/>
    </row>
    <row r="976" spans="1:2" x14ac:dyDescent="0.25">
      <c r="A976" s="95"/>
      <c r="B976" s="61"/>
    </row>
    <row r="977" spans="1:2" x14ac:dyDescent="0.25">
      <c r="A977" s="95"/>
      <c r="B977" s="61"/>
    </row>
    <row r="978" spans="1:2" x14ac:dyDescent="0.25">
      <c r="A978" s="95"/>
      <c r="B978" s="61"/>
    </row>
    <row r="979" spans="1:2" x14ac:dyDescent="0.25">
      <c r="A979" s="95"/>
      <c r="B979" s="61"/>
    </row>
    <row r="980" spans="1:2" x14ac:dyDescent="0.25">
      <c r="A980" s="95"/>
      <c r="B980" s="61"/>
    </row>
    <row r="981" spans="1:2" x14ac:dyDescent="0.25">
      <c r="A981" s="95"/>
      <c r="B981" s="61"/>
    </row>
    <row r="982" spans="1:2" x14ac:dyDescent="0.25">
      <c r="A982" s="95"/>
      <c r="B982" s="61"/>
    </row>
    <row r="983" spans="1:2" x14ac:dyDescent="0.25">
      <c r="A983" s="95"/>
      <c r="B983" s="61"/>
    </row>
    <row r="984" spans="1:2" x14ac:dyDescent="0.25">
      <c r="A984" s="95"/>
      <c r="B984" s="61"/>
    </row>
    <row r="985" spans="1:2" x14ac:dyDescent="0.25">
      <c r="A985" s="95"/>
      <c r="B985" s="61"/>
    </row>
    <row r="986" spans="1:2" x14ac:dyDescent="0.25">
      <c r="A986" s="95"/>
      <c r="B986" s="61"/>
    </row>
    <row r="987" spans="1:2" x14ac:dyDescent="0.25">
      <c r="A987" s="95"/>
      <c r="B987" s="61"/>
    </row>
    <row r="988" spans="1:2" x14ac:dyDescent="0.25">
      <c r="A988" s="95"/>
      <c r="B988" s="61"/>
    </row>
    <row r="989" spans="1:2" x14ac:dyDescent="0.25">
      <c r="A989" s="95"/>
      <c r="B989" s="61"/>
    </row>
    <row r="990" spans="1:2" x14ac:dyDescent="0.25">
      <c r="A990" s="95"/>
      <c r="B990" s="61"/>
    </row>
    <row r="991" spans="1:2" x14ac:dyDescent="0.25">
      <c r="A991" s="95"/>
      <c r="B991" s="61"/>
    </row>
    <row r="992" spans="1:2" x14ac:dyDescent="0.25">
      <c r="A992" s="95"/>
      <c r="B992" s="61"/>
    </row>
    <row r="993" spans="1:2" x14ac:dyDescent="0.25">
      <c r="A993" s="95"/>
      <c r="B993" s="61"/>
    </row>
    <row r="994" spans="1:2" x14ac:dyDescent="0.25">
      <c r="A994" s="95"/>
      <c r="B994" s="61"/>
    </row>
    <row r="995" spans="1:2" x14ac:dyDescent="0.25">
      <c r="A995" s="95"/>
      <c r="B995" s="61"/>
    </row>
    <row r="996" spans="1:2" x14ac:dyDescent="0.25">
      <c r="A996" s="95"/>
      <c r="B996" s="61"/>
    </row>
    <row r="997" spans="1:2" x14ac:dyDescent="0.25">
      <c r="A997" s="95"/>
      <c r="B997" s="61"/>
    </row>
    <row r="998" spans="1:2" x14ac:dyDescent="0.25">
      <c r="A998" s="95"/>
      <c r="B998" s="61"/>
    </row>
    <row r="999" spans="1:2" x14ac:dyDescent="0.25">
      <c r="A999" s="95"/>
      <c r="B999" s="61"/>
    </row>
    <row r="1000" spans="1:2" x14ac:dyDescent="0.25">
      <c r="A1000" s="95"/>
      <c r="B1000" s="61"/>
    </row>
    <row r="1001" spans="1:2" x14ac:dyDescent="0.25">
      <c r="A1001" s="95"/>
      <c r="B1001" s="61"/>
    </row>
    <row r="1002" spans="1:2" x14ac:dyDescent="0.25">
      <c r="A1002" s="95"/>
      <c r="B1002" s="61"/>
    </row>
    <row r="1003" spans="1:2" x14ac:dyDescent="0.25">
      <c r="A1003" s="95"/>
      <c r="B1003" s="61"/>
    </row>
    <row r="1004" spans="1:2" x14ac:dyDescent="0.25">
      <c r="A1004" s="95"/>
      <c r="B1004" s="61"/>
    </row>
    <row r="1005" spans="1:2" x14ac:dyDescent="0.25">
      <c r="A1005" s="95"/>
      <c r="B1005" s="61"/>
    </row>
    <row r="1006" spans="1:2" x14ac:dyDescent="0.25">
      <c r="A1006" s="95"/>
      <c r="B1006" s="61"/>
    </row>
    <row r="1007" spans="1:2" x14ac:dyDescent="0.25">
      <c r="A1007" s="95"/>
      <c r="B1007" s="61"/>
    </row>
    <row r="1008" spans="1:2" x14ac:dyDescent="0.25">
      <c r="A1008" s="95"/>
      <c r="B1008" s="61"/>
    </row>
    <row r="1009" spans="1:2" x14ac:dyDescent="0.25">
      <c r="A1009" s="95"/>
      <c r="B1009" s="61"/>
    </row>
    <row r="1010" spans="1:2" x14ac:dyDescent="0.25">
      <c r="A1010" s="95"/>
      <c r="B1010" s="61"/>
    </row>
    <row r="1011" spans="1:2" x14ac:dyDescent="0.25">
      <c r="A1011" s="95"/>
      <c r="B1011" s="61"/>
    </row>
    <row r="1012" spans="1:2" x14ac:dyDescent="0.25">
      <c r="A1012" s="95"/>
      <c r="B1012" s="61"/>
    </row>
    <row r="1013" spans="1:2" x14ac:dyDescent="0.25">
      <c r="A1013" s="95"/>
      <c r="B1013" s="61"/>
    </row>
    <row r="1014" spans="1:2" x14ac:dyDescent="0.25">
      <c r="A1014" s="95"/>
      <c r="B1014" s="61"/>
    </row>
    <row r="1015" spans="1:2" x14ac:dyDescent="0.25">
      <c r="A1015" s="95"/>
      <c r="B1015" s="61"/>
    </row>
    <row r="1016" spans="1:2" x14ac:dyDescent="0.25">
      <c r="A1016" s="95"/>
      <c r="B1016" s="61"/>
    </row>
    <row r="1017" spans="1:2" x14ac:dyDescent="0.25">
      <c r="A1017" s="95"/>
      <c r="B1017" s="61"/>
    </row>
    <row r="1018" spans="1:2" x14ac:dyDescent="0.25">
      <c r="A1018" s="95"/>
      <c r="B1018" s="61"/>
    </row>
    <row r="1019" spans="1:2" x14ac:dyDescent="0.25">
      <c r="A1019" s="95"/>
      <c r="B1019" s="61"/>
    </row>
    <row r="1020" spans="1:2" x14ac:dyDescent="0.25">
      <c r="A1020" s="95"/>
      <c r="B1020" s="61"/>
    </row>
    <row r="1021" spans="1:2" x14ac:dyDescent="0.25">
      <c r="A1021" s="95"/>
      <c r="B1021" s="61"/>
    </row>
    <row r="1022" spans="1:2" x14ac:dyDescent="0.25">
      <c r="A1022" s="95"/>
      <c r="B1022" s="61"/>
    </row>
    <row r="1023" spans="1:2" x14ac:dyDescent="0.25">
      <c r="A1023" s="95"/>
      <c r="B1023" s="61"/>
    </row>
    <row r="1024" spans="1:2" x14ac:dyDescent="0.25">
      <c r="A1024" s="95"/>
      <c r="B1024" s="61"/>
    </row>
    <row r="1025" spans="1:2" x14ac:dyDescent="0.25">
      <c r="A1025" s="95"/>
      <c r="B1025" s="61"/>
    </row>
    <row r="1026" spans="1:2" x14ac:dyDescent="0.25">
      <c r="A1026" s="95"/>
      <c r="B1026" s="61"/>
    </row>
    <row r="1027" spans="1:2" x14ac:dyDescent="0.25">
      <c r="A1027" s="95"/>
      <c r="B1027" s="61"/>
    </row>
    <row r="1028" spans="1:2" x14ac:dyDescent="0.25">
      <c r="A1028" s="95"/>
      <c r="B1028" s="61"/>
    </row>
    <row r="1029" spans="1:2" x14ac:dyDescent="0.25">
      <c r="A1029" s="95"/>
      <c r="B1029" s="61"/>
    </row>
    <row r="1030" spans="1:2" x14ac:dyDescent="0.25">
      <c r="A1030" s="95"/>
      <c r="B1030" s="61"/>
    </row>
    <row r="1031" spans="1:2" x14ac:dyDescent="0.25">
      <c r="A1031" s="95"/>
      <c r="B1031" s="61"/>
    </row>
    <row r="1032" spans="1:2" x14ac:dyDescent="0.25">
      <c r="A1032" s="95"/>
      <c r="B1032" s="61"/>
    </row>
    <row r="1033" spans="1:2" x14ac:dyDescent="0.25">
      <c r="A1033" s="95"/>
      <c r="B1033" s="61"/>
    </row>
    <row r="1034" spans="1:2" x14ac:dyDescent="0.25">
      <c r="A1034" s="95"/>
      <c r="B1034" s="61"/>
    </row>
    <row r="1035" spans="1:2" x14ac:dyDescent="0.25">
      <c r="A1035" s="95"/>
      <c r="B1035" s="61"/>
    </row>
    <row r="1036" spans="1:2" x14ac:dyDescent="0.25">
      <c r="A1036" s="95"/>
      <c r="B1036" s="61"/>
    </row>
    <row r="1037" spans="1:2" x14ac:dyDescent="0.25">
      <c r="A1037" s="95"/>
      <c r="B1037" s="61"/>
    </row>
    <row r="1038" spans="1:2" x14ac:dyDescent="0.25">
      <c r="A1038" s="95"/>
      <c r="B1038" s="61"/>
    </row>
    <row r="1039" spans="1:2" x14ac:dyDescent="0.25">
      <c r="A1039" s="95"/>
      <c r="B1039" s="61"/>
    </row>
    <row r="1040" spans="1:2" x14ac:dyDescent="0.25">
      <c r="A1040" s="95"/>
      <c r="B1040" s="61"/>
    </row>
    <row r="1041" spans="1:2" x14ac:dyDescent="0.25">
      <c r="A1041" s="95"/>
      <c r="B1041" s="61"/>
    </row>
    <row r="1042" spans="1:2" x14ac:dyDescent="0.25">
      <c r="A1042" s="95"/>
      <c r="B1042" s="61"/>
    </row>
    <row r="1043" spans="1:2" x14ac:dyDescent="0.25">
      <c r="A1043" s="95"/>
      <c r="B1043" s="61"/>
    </row>
    <row r="1044" spans="1:2" x14ac:dyDescent="0.25">
      <c r="A1044" s="95"/>
      <c r="B1044" s="61"/>
    </row>
    <row r="1045" spans="1:2" x14ac:dyDescent="0.25">
      <c r="A1045" s="95"/>
      <c r="B1045" s="61"/>
    </row>
    <row r="1046" spans="1:2" x14ac:dyDescent="0.25">
      <c r="A1046" s="95"/>
      <c r="B1046" s="61"/>
    </row>
    <row r="1047" spans="1:2" x14ac:dyDescent="0.25">
      <c r="A1047" s="95"/>
      <c r="B1047" s="61"/>
    </row>
    <row r="1048" spans="1:2" x14ac:dyDescent="0.25">
      <c r="A1048" s="95"/>
      <c r="B1048" s="61"/>
    </row>
    <row r="1049" spans="1:2" x14ac:dyDescent="0.25">
      <c r="A1049" s="95"/>
      <c r="B1049" s="61"/>
    </row>
    <row r="1050" spans="1:2" x14ac:dyDescent="0.25">
      <c r="A1050" s="95"/>
      <c r="B1050" s="61"/>
    </row>
    <row r="1051" spans="1:2" x14ac:dyDescent="0.25">
      <c r="A1051" s="95"/>
      <c r="B1051" s="61"/>
    </row>
    <row r="1052" spans="1:2" x14ac:dyDescent="0.25">
      <c r="A1052" s="95"/>
      <c r="B1052" s="61"/>
    </row>
    <row r="1053" spans="1:2" x14ac:dyDescent="0.25">
      <c r="A1053" s="95"/>
      <c r="B1053" s="61"/>
    </row>
    <row r="1054" spans="1:2" x14ac:dyDescent="0.25">
      <c r="A1054" s="95"/>
      <c r="B1054" s="61"/>
    </row>
    <row r="1055" spans="1:2" x14ac:dyDescent="0.25">
      <c r="A1055" s="95"/>
      <c r="B1055" s="61"/>
    </row>
    <row r="1056" spans="1:2" x14ac:dyDescent="0.25">
      <c r="A1056" s="95"/>
      <c r="B1056" s="61"/>
    </row>
    <row r="1057" spans="1:2" x14ac:dyDescent="0.25">
      <c r="A1057" s="95"/>
      <c r="B1057" s="61"/>
    </row>
    <row r="1058" spans="1:2" x14ac:dyDescent="0.25">
      <c r="A1058" s="95"/>
      <c r="B1058" s="61"/>
    </row>
    <row r="1059" spans="1:2" x14ac:dyDescent="0.25">
      <c r="A1059" s="95"/>
      <c r="B1059" s="61"/>
    </row>
    <row r="1060" spans="1:2" x14ac:dyDescent="0.25">
      <c r="A1060" s="95"/>
      <c r="B1060" s="61"/>
    </row>
    <row r="1061" spans="1:2" x14ac:dyDescent="0.25">
      <c r="A1061" s="95"/>
      <c r="B1061" s="61"/>
    </row>
    <row r="1062" spans="1:2" x14ac:dyDescent="0.25">
      <c r="A1062" s="95"/>
      <c r="B1062" s="61"/>
    </row>
    <row r="1063" spans="1:2" x14ac:dyDescent="0.25">
      <c r="A1063" s="95"/>
      <c r="B1063" s="61"/>
    </row>
    <row r="1064" spans="1:2" x14ac:dyDescent="0.25">
      <c r="A1064" s="95"/>
      <c r="B1064" s="61"/>
    </row>
    <row r="1065" spans="1:2" x14ac:dyDescent="0.25">
      <c r="A1065" s="95"/>
      <c r="B1065" s="61"/>
    </row>
    <row r="1066" spans="1:2" x14ac:dyDescent="0.25">
      <c r="A1066" s="95"/>
      <c r="B1066" s="61"/>
    </row>
    <row r="1067" spans="1:2" x14ac:dyDescent="0.25">
      <c r="A1067" s="95"/>
      <c r="B1067" s="61"/>
    </row>
    <row r="1068" spans="1:2" x14ac:dyDescent="0.25">
      <c r="A1068" s="95"/>
      <c r="B1068" s="61"/>
    </row>
    <row r="1069" spans="1:2" x14ac:dyDescent="0.25">
      <c r="A1069" s="95"/>
      <c r="B1069" s="61"/>
    </row>
    <row r="1070" spans="1:2" x14ac:dyDescent="0.25">
      <c r="A1070" s="95"/>
      <c r="B1070" s="61"/>
    </row>
    <row r="1071" spans="1:2" x14ac:dyDescent="0.25">
      <c r="A1071" s="95"/>
      <c r="B1071" s="61"/>
    </row>
    <row r="1072" spans="1:2" x14ac:dyDescent="0.25">
      <c r="A1072" s="95"/>
      <c r="B1072" s="61"/>
    </row>
    <row r="1073" spans="1:2" x14ac:dyDescent="0.25">
      <c r="A1073" s="95"/>
      <c r="B1073" s="61"/>
    </row>
    <row r="1074" spans="1:2" x14ac:dyDescent="0.25">
      <c r="A1074" s="95"/>
      <c r="B1074" s="61"/>
    </row>
    <row r="1075" spans="1:2" x14ac:dyDescent="0.25">
      <c r="A1075" s="95"/>
      <c r="B1075" s="61"/>
    </row>
    <row r="1076" spans="1:2" x14ac:dyDescent="0.25">
      <c r="A1076" s="95"/>
      <c r="B1076" s="61"/>
    </row>
    <row r="1077" spans="1:2" x14ac:dyDescent="0.25">
      <c r="A1077" s="95"/>
      <c r="B1077" s="61"/>
    </row>
    <row r="1078" spans="1:2" x14ac:dyDescent="0.25">
      <c r="A1078" s="95"/>
      <c r="B1078" s="61"/>
    </row>
    <row r="1079" spans="1:2" x14ac:dyDescent="0.25">
      <c r="A1079" s="95"/>
      <c r="B1079" s="61"/>
    </row>
    <row r="1080" spans="1:2" x14ac:dyDescent="0.25">
      <c r="A1080" s="95"/>
      <c r="B1080" s="61"/>
    </row>
    <row r="1081" spans="1:2" x14ac:dyDescent="0.25">
      <c r="A1081" s="95"/>
      <c r="B1081" s="61"/>
    </row>
    <row r="1082" spans="1:2" x14ac:dyDescent="0.25">
      <c r="A1082" s="95"/>
      <c r="B1082" s="61"/>
    </row>
    <row r="1083" spans="1:2" x14ac:dyDescent="0.25">
      <c r="A1083" s="95"/>
      <c r="B1083" s="61"/>
    </row>
    <row r="1084" spans="1:2" x14ac:dyDescent="0.25">
      <c r="A1084" s="95"/>
      <c r="B1084" s="61"/>
    </row>
    <row r="1085" spans="1:2" x14ac:dyDescent="0.25">
      <c r="A1085" s="95"/>
      <c r="B1085" s="61"/>
    </row>
    <row r="1086" spans="1:2" x14ac:dyDescent="0.25">
      <c r="A1086" s="95"/>
      <c r="B1086" s="61"/>
    </row>
    <row r="1087" spans="1:2" x14ac:dyDescent="0.25">
      <c r="A1087" s="95"/>
      <c r="B1087" s="61"/>
    </row>
    <row r="1088" spans="1:2" x14ac:dyDescent="0.25">
      <c r="A1088" s="95"/>
      <c r="B1088" s="61"/>
    </row>
    <row r="1089" spans="1:2" x14ac:dyDescent="0.25">
      <c r="A1089" s="95"/>
      <c r="B1089" s="61"/>
    </row>
    <row r="1090" spans="1:2" x14ac:dyDescent="0.25">
      <c r="A1090" s="95"/>
      <c r="B1090" s="61"/>
    </row>
    <row r="1091" spans="1:2" x14ac:dyDescent="0.25">
      <c r="A1091" s="95"/>
      <c r="B1091" s="61"/>
    </row>
    <row r="1092" spans="1:2" x14ac:dyDescent="0.25">
      <c r="A1092" s="95"/>
      <c r="B1092" s="61"/>
    </row>
    <row r="1093" spans="1:2" x14ac:dyDescent="0.25">
      <c r="A1093" s="95"/>
      <c r="B1093" s="61"/>
    </row>
    <row r="1094" spans="1:2" x14ac:dyDescent="0.25">
      <c r="A1094" s="95"/>
      <c r="B1094" s="61"/>
    </row>
    <row r="1095" spans="1:2" x14ac:dyDescent="0.25">
      <c r="A1095" s="95"/>
      <c r="B1095" s="61"/>
    </row>
    <row r="1096" spans="1:2" x14ac:dyDescent="0.25">
      <c r="A1096" s="95"/>
      <c r="B1096" s="61"/>
    </row>
    <row r="1097" spans="1:2" x14ac:dyDescent="0.25">
      <c r="A1097" s="95"/>
      <c r="B1097" s="61"/>
    </row>
    <row r="1098" spans="1:2" x14ac:dyDescent="0.25">
      <c r="A1098" s="95"/>
      <c r="B1098" s="61"/>
    </row>
    <row r="1099" spans="1:2" x14ac:dyDescent="0.25">
      <c r="A1099" s="95"/>
      <c r="B1099" s="61"/>
    </row>
    <row r="1100" spans="1:2" x14ac:dyDescent="0.25">
      <c r="A1100" s="95"/>
      <c r="B1100" s="61"/>
    </row>
    <row r="1101" spans="1:2" x14ac:dyDescent="0.25">
      <c r="A1101" s="95"/>
      <c r="B1101" s="61"/>
    </row>
    <row r="1102" spans="1:2" x14ac:dyDescent="0.25">
      <c r="A1102" s="95"/>
      <c r="B1102" s="61"/>
    </row>
    <row r="1103" spans="1:2" x14ac:dyDescent="0.25">
      <c r="A1103" s="95"/>
      <c r="B1103" s="61"/>
    </row>
    <row r="1104" spans="1:2" x14ac:dyDescent="0.25">
      <c r="A1104" s="95"/>
      <c r="B1104" s="61"/>
    </row>
    <row r="1105" spans="1:2" x14ac:dyDescent="0.25">
      <c r="A1105" s="95"/>
      <c r="B1105" s="61"/>
    </row>
    <row r="1106" spans="1:2" x14ac:dyDescent="0.25">
      <c r="A1106" s="95"/>
      <c r="B1106" s="61"/>
    </row>
    <row r="1107" spans="1:2" x14ac:dyDescent="0.25">
      <c r="A1107" s="95"/>
      <c r="B1107" s="61"/>
    </row>
    <row r="1108" spans="1:2" x14ac:dyDescent="0.25">
      <c r="A1108" s="95"/>
      <c r="B1108" s="61"/>
    </row>
    <row r="1109" spans="1:2" x14ac:dyDescent="0.25">
      <c r="A1109" s="95"/>
      <c r="B1109" s="61"/>
    </row>
    <row r="1110" spans="1:2" x14ac:dyDescent="0.25">
      <c r="A1110" s="95"/>
      <c r="B1110" s="61"/>
    </row>
    <row r="1111" spans="1:2" x14ac:dyDescent="0.25">
      <c r="A1111" s="95"/>
      <c r="B1111" s="61"/>
    </row>
    <row r="1112" spans="1:2" x14ac:dyDescent="0.25">
      <c r="A1112" s="95"/>
      <c r="B1112" s="61"/>
    </row>
    <row r="1113" spans="1:2" x14ac:dyDescent="0.25">
      <c r="A1113" s="95"/>
      <c r="B1113" s="61"/>
    </row>
    <row r="1114" spans="1:2" x14ac:dyDescent="0.25">
      <c r="A1114" s="95"/>
      <c r="B1114" s="61"/>
    </row>
    <row r="1115" spans="1:2" x14ac:dyDescent="0.25">
      <c r="A1115" s="95"/>
      <c r="B1115" s="61"/>
    </row>
    <row r="1116" spans="1:2" x14ac:dyDescent="0.25">
      <c r="A1116" s="95"/>
      <c r="B1116" s="61"/>
    </row>
    <row r="1117" spans="1:2" x14ac:dyDescent="0.25">
      <c r="A1117" s="95"/>
      <c r="B1117" s="61"/>
    </row>
    <row r="1118" spans="1:2" x14ac:dyDescent="0.25">
      <c r="A1118" s="95"/>
      <c r="B1118" s="61"/>
    </row>
    <row r="1119" spans="1:2" x14ac:dyDescent="0.25">
      <c r="A1119" s="95"/>
      <c r="B1119" s="61"/>
    </row>
    <row r="1120" spans="1:2" x14ac:dyDescent="0.25">
      <c r="A1120" s="95"/>
      <c r="B1120" s="61"/>
    </row>
    <row r="1121" spans="1:2" x14ac:dyDescent="0.25">
      <c r="A1121" s="95"/>
      <c r="B1121" s="61"/>
    </row>
    <row r="1122" spans="1:2" x14ac:dyDescent="0.25">
      <c r="A1122" s="95"/>
      <c r="B1122" s="61"/>
    </row>
    <row r="1123" spans="1:2" x14ac:dyDescent="0.25">
      <c r="A1123" s="95"/>
      <c r="B1123" s="61"/>
    </row>
    <row r="1124" spans="1:2" x14ac:dyDescent="0.25">
      <c r="A1124" s="95"/>
      <c r="B1124" s="61"/>
    </row>
    <row r="1125" spans="1:2" x14ac:dyDescent="0.25">
      <c r="A1125" s="95"/>
      <c r="B1125" s="61"/>
    </row>
    <row r="1126" spans="1:2" x14ac:dyDescent="0.25">
      <c r="A1126" s="95"/>
      <c r="B1126" s="61"/>
    </row>
    <row r="1127" spans="1:2" x14ac:dyDescent="0.25">
      <c r="A1127" s="95"/>
      <c r="B1127" s="61"/>
    </row>
    <row r="1128" spans="1:2" x14ac:dyDescent="0.25">
      <c r="A1128" s="95"/>
      <c r="B1128" s="61"/>
    </row>
    <row r="1129" spans="1:2" x14ac:dyDescent="0.25">
      <c r="A1129" s="95"/>
      <c r="B1129" s="61"/>
    </row>
    <row r="1130" spans="1:2" x14ac:dyDescent="0.25">
      <c r="A1130" s="95"/>
      <c r="B1130" s="61"/>
    </row>
    <row r="1131" spans="1:2" x14ac:dyDescent="0.25">
      <c r="A1131" s="95"/>
      <c r="B1131" s="61"/>
    </row>
    <row r="1132" spans="1:2" x14ac:dyDescent="0.25">
      <c r="A1132" s="95"/>
      <c r="B1132" s="61"/>
    </row>
    <row r="1133" spans="1:2" x14ac:dyDescent="0.25">
      <c r="A1133" s="95"/>
      <c r="B1133" s="61"/>
    </row>
    <row r="1134" spans="1:2" x14ac:dyDescent="0.25">
      <c r="A1134" s="95"/>
      <c r="B1134" s="61"/>
    </row>
    <row r="1135" spans="1:2" x14ac:dyDescent="0.25">
      <c r="A1135" s="95"/>
      <c r="B1135" s="61"/>
    </row>
    <row r="1136" spans="1:2" x14ac:dyDescent="0.25">
      <c r="A1136" s="95"/>
      <c r="B1136" s="61"/>
    </row>
    <row r="1137" spans="1:2" x14ac:dyDescent="0.25">
      <c r="A1137" s="95"/>
      <c r="B1137" s="61"/>
    </row>
    <row r="1138" spans="1:2" x14ac:dyDescent="0.25">
      <c r="A1138" s="95"/>
      <c r="B1138" s="61"/>
    </row>
    <row r="1139" spans="1:2" x14ac:dyDescent="0.25">
      <c r="A1139" s="95"/>
      <c r="B1139" s="61"/>
    </row>
    <row r="1140" spans="1:2" x14ac:dyDescent="0.25">
      <c r="A1140" s="95"/>
      <c r="B1140" s="61"/>
    </row>
    <row r="1141" spans="1:2" x14ac:dyDescent="0.25">
      <c r="A1141" s="95"/>
      <c r="B1141" s="61"/>
    </row>
    <row r="1142" spans="1:2" x14ac:dyDescent="0.25">
      <c r="A1142" s="95"/>
      <c r="B1142" s="61"/>
    </row>
    <row r="1143" spans="1:2" x14ac:dyDescent="0.25">
      <c r="A1143" s="95"/>
      <c r="B1143" s="61"/>
    </row>
    <row r="1144" spans="1:2" x14ac:dyDescent="0.25">
      <c r="A1144" s="95"/>
      <c r="B1144" s="61"/>
    </row>
    <row r="1145" spans="1:2" x14ac:dyDescent="0.25">
      <c r="A1145" s="95"/>
      <c r="B1145" s="61"/>
    </row>
    <row r="1146" spans="1:2" x14ac:dyDescent="0.25">
      <c r="A1146" s="95"/>
      <c r="B1146" s="61"/>
    </row>
    <row r="1147" spans="1:2" x14ac:dyDescent="0.25">
      <c r="A1147" s="95"/>
      <c r="B1147" s="61"/>
    </row>
    <row r="1148" spans="1:2" x14ac:dyDescent="0.25">
      <c r="A1148" s="95"/>
      <c r="B1148" s="61"/>
    </row>
    <row r="1149" spans="1:2" x14ac:dyDescent="0.25">
      <c r="A1149" s="95"/>
      <c r="B1149" s="61"/>
    </row>
    <row r="1150" spans="1:2" x14ac:dyDescent="0.25">
      <c r="A1150" s="95"/>
      <c r="B1150" s="61"/>
    </row>
    <row r="1151" spans="1:2" x14ac:dyDescent="0.25">
      <c r="A1151" s="95"/>
      <c r="B1151" s="61"/>
    </row>
    <row r="1152" spans="1:2" x14ac:dyDescent="0.25">
      <c r="A1152" s="95"/>
      <c r="B1152" s="61"/>
    </row>
    <row r="1153" spans="1:2" x14ac:dyDescent="0.25">
      <c r="A1153" s="95"/>
      <c r="B1153" s="61"/>
    </row>
    <row r="1154" spans="1:2" x14ac:dyDescent="0.25">
      <c r="A1154" s="95"/>
      <c r="B1154" s="61"/>
    </row>
    <row r="1155" spans="1:2" x14ac:dyDescent="0.25">
      <c r="A1155" s="95"/>
      <c r="B1155" s="61"/>
    </row>
    <row r="1156" spans="1:2" x14ac:dyDescent="0.25">
      <c r="A1156" s="95"/>
      <c r="B1156" s="61"/>
    </row>
    <row r="1157" spans="1:2" x14ac:dyDescent="0.25">
      <c r="A1157" s="95"/>
      <c r="B1157" s="61"/>
    </row>
    <row r="1158" spans="1:2" x14ac:dyDescent="0.25">
      <c r="A1158" s="95"/>
      <c r="B1158" s="61"/>
    </row>
    <row r="1159" spans="1:2" x14ac:dyDescent="0.25">
      <c r="A1159" s="95"/>
      <c r="B1159" s="61"/>
    </row>
    <row r="1160" spans="1:2" x14ac:dyDescent="0.25">
      <c r="A1160" s="95"/>
      <c r="B1160" s="61"/>
    </row>
    <row r="1161" spans="1:2" x14ac:dyDescent="0.25">
      <c r="A1161" s="95"/>
      <c r="B1161" s="61"/>
    </row>
    <row r="1162" spans="1:2" x14ac:dyDescent="0.25">
      <c r="A1162" s="95"/>
      <c r="B1162" s="61"/>
    </row>
    <row r="1163" spans="1:2" x14ac:dyDescent="0.25">
      <c r="A1163" s="95"/>
      <c r="B1163" s="61"/>
    </row>
    <row r="1164" spans="1:2" x14ac:dyDescent="0.25">
      <c r="A1164" s="95"/>
      <c r="B1164" s="61"/>
    </row>
    <row r="1165" spans="1:2" x14ac:dyDescent="0.25">
      <c r="A1165" s="95"/>
      <c r="B1165" s="61"/>
    </row>
    <row r="1166" spans="1:2" x14ac:dyDescent="0.25">
      <c r="A1166" s="95"/>
      <c r="B1166" s="61"/>
    </row>
    <row r="1167" spans="1:2" x14ac:dyDescent="0.25">
      <c r="A1167" s="95"/>
      <c r="B1167" s="61"/>
    </row>
    <row r="1168" spans="1:2" x14ac:dyDescent="0.25">
      <c r="A1168" s="95"/>
      <c r="B1168" s="61"/>
    </row>
    <row r="1169" spans="1:2" x14ac:dyDescent="0.25">
      <c r="A1169" s="95"/>
      <c r="B1169" s="61"/>
    </row>
    <row r="1170" spans="1:2" x14ac:dyDescent="0.25">
      <c r="A1170" s="95"/>
      <c r="B1170" s="61"/>
    </row>
    <row r="1171" spans="1:2" x14ac:dyDescent="0.25">
      <c r="A1171" s="95"/>
      <c r="B1171" s="61"/>
    </row>
    <row r="1172" spans="1:2" x14ac:dyDescent="0.25">
      <c r="A1172" s="95"/>
      <c r="B1172" s="61"/>
    </row>
    <row r="1173" spans="1:2" x14ac:dyDescent="0.25">
      <c r="A1173" s="95"/>
      <c r="B1173" s="61"/>
    </row>
    <row r="1174" spans="1:2" x14ac:dyDescent="0.25">
      <c r="A1174" s="95"/>
      <c r="B1174" s="61"/>
    </row>
    <row r="1175" spans="1:2" x14ac:dyDescent="0.25">
      <c r="A1175" s="95"/>
      <c r="B1175" s="61"/>
    </row>
    <row r="1176" spans="1:2" x14ac:dyDescent="0.25">
      <c r="A1176" s="95"/>
      <c r="B1176" s="61"/>
    </row>
    <row r="1177" spans="1:2" x14ac:dyDescent="0.25">
      <c r="A1177" s="95"/>
      <c r="B1177" s="61"/>
    </row>
    <row r="1178" spans="1:2" x14ac:dyDescent="0.25">
      <c r="A1178" s="95"/>
      <c r="B1178" s="61"/>
    </row>
    <row r="1179" spans="1:2" x14ac:dyDescent="0.25">
      <c r="A1179" s="95"/>
      <c r="B1179" s="61"/>
    </row>
    <row r="1180" spans="1:2" x14ac:dyDescent="0.25">
      <c r="A1180" s="95"/>
      <c r="B1180" s="61"/>
    </row>
    <row r="1181" spans="1:2" x14ac:dyDescent="0.25">
      <c r="A1181" s="95"/>
      <c r="B1181" s="61"/>
    </row>
    <row r="1182" spans="1:2" x14ac:dyDescent="0.25">
      <c r="A1182" s="95"/>
      <c r="B1182" s="61"/>
    </row>
    <row r="1183" spans="1:2" x14ac:dyDescent="0.25">
      <c r="A1183" s="95"/>
      <c r="B1183" s="61"/>
    </row>
    <row r="1184" spans="1:2" x14ac:dyDescent="0.25">
      <c r="A1184" s="95"/>
      <c r="B1184" s="61"/>
    </row>
    <row r="1185" spans="1:2" x14ac:dyDescent="0.25">
      <c r="A1185" s="95"/>
      <c r="B1185" s="61"/>
    </row>
    <row r="1186" spans="1:2" x14ac:dyDescent="0.25">
      <c r="A1186" s="95"/>
      <c r="B1186" s="61"/>
    </row>
    <row r="1187" spans="1:2" x14ac:dyDescent="0.25">
      <c r="A1187" s="95"/>
      <c r="B1187" s="61"/>
    </row>
    <row r="1188" spans="1:2" x14ac:dyDescent="0.25">
      <c r="A1188" s="95"/>
      <c r="B1188" s="61"/>
    </row>
    <row r="1189" spans="1:2" x14ac:dyDescent="0.25">
      <c r="A1189" s="95"/>
      <c r="B1189" s="61"/>
    </row>
    <row r="1190" spans="1:2" x14ac:dyDescent="0.25">
      <c r="A1190" s="95"/>
      <c r="B1190" s="61"/>
    </row>
    <row r="1191" spans="1:2" x14ac:dyDescent="0.25">
      <c r="A1191" s="95"/>
      <c r="B1191" s="61"/>
    </row>
    <row r="1192" spans="1:2" x14ac:dyDescent="0.25">
      <c r="A1192" s="95"/>
      <c r="B1192" s="61"/>
    </row>
    <row r="1193" spans="1:2" x14ac:dyDescent="0.25">
      <c r="A1193" s="95"/>
      <c r="B1193" s="61"/>
    </row>
    <row r="1194" spans="1:2" x14ac:dyDescent="0.25">
      <c r="A1194" s="95"/>
      <c r="B1194" s="61"/>
    </row>
    <row r="1195" spans="1:2" x14ac:dyDescent="0.25">
      <c r="A1195" s="95"/>
      <c r="B1195" s="61"/>
    </row>
    <row r="1196" spans="1:2" x14ac:dyDescent="0.25">
      <c r="A1196" s="95"/>
      <c r="B1196" s="61"/>
    </row>
    <row r="1197" spans="1:2" x14ac:dyDescent="0.25">
      <c r="A1197" s="95"/>
      <c r="B1197" s="61"/>
    </row>
    <row r="1198" spans="1:2" x14ac:dyDescent="0.25">
      <c r="A1198" s="95"/>
      <c r="B1198" s="61"/>
    </row>
    <row r="1199" spans="1:2" x14ac:dyDescent="0.25">
      <c r="A1199" s="95"/>
      <c r="B1199" s="61"/>
    </row>
    <row r="1200" spans="1:2" x14ac:dyDescent="0.25">
      <c r="A1200" s="95"/>
      <c r="B1200" s="61"/>
    </row>
    <row r="1201" spans="1:2" x14ac:dyDescent="0.25">
      <c r="A1201" s="95"/>
      <c r="B1201" s="61"/>
    </row>
    <row r="1202" spans="1:2" x14ac:dyDescent="0.25">
      <c r="A1202" s="95"/>
      <c r="B1202" s="61"/>
    </row>
    <row r="1203" spans="1:2" x14ac:dyDescent="0.25">
      <c r="A1203" s="95"/>
      <c r="B1203" s="61"/>
    </row>
    <row r="1204" spans="1:2" x14ac:dyDescent="0.25">
      <c r="A1204" s="95"/>
      <c r="B1204" s="61"/>
    </row>
    <row r="1205" spans="1:2" x14ac:dyDescent="0.25">
      <c r="A1205" s="95"/>
      <c r="B1205" s="61"/>
    </row>
    <row r="1206" spans="1:2" x14ac:dyDescent="0.25">
      <c r="A1206" s="95"/>
      <c r="B1206" s="61"/>
    </row>
    <row r="1207" spans="1:2" x14ac:dyDescent="0.25">
      <c r="A1207" s="95"/>
      <c r="B1207" s="61"/>
    </row>
    <row r="1208" spans="1:2" x14ac:dyDescent="0.25">
      <c r="A1208" s="95"/>
      <c r="B1208" s="61"/>
    </row>
    <row r="1209" spans="1:2" x14ac:dyDescent="0.25">
      <c r="A1209" s="95"/>
      <c r="B1209" s="61"/>
    </row>
    <row r="1210" spans="1:2" x14ac:dyDescent="0.25">
      <c r="A1210" s="95"/>
      <c r="B1210" s="61"/>
    </row>
    <row r="1211" spans="1:2" x14ac:dyDescent="0.25">
      <c r="A1211" s="95"/>
      <c r="B1211" s="61"/>
    </row>
    <row r="1212" spans="1:2" x14ac:dyDescent="0.25">
      <c r="A1212" s="95"/>
      <c r="B1212" s="61"/>
    </row>
    <row r="1213" spans="1:2" x14ac:dyDescent="0.25">
      <c r="A1213" s="95"/>
      <c r="B1213" s="61"/>
    </row>
    <row r="1214" spans="1:2" x14ac:dyDescent="0.25">
      <c r="A1214" s="95"/>
      <c r="B1214" s="61"/>
    </row>
    <row r="1215" spans="1:2" x14ac:dyDescent="0.25">
      <c r="A1215" s="95"/>
      <c r="B1215" s="61"/>
    </row>
    <row r="1216" spans="1:2" x14ac:dyDescent="0.25">
      <c r="A1216" s="95"/>
      <c r="B1216" s="61"/>
    </row>
    <row r="1217" spans="1:2" x14ac:dyDescent="0.25">
      <c r="A1217" s="95"/>
      <c r="B1217" s="61"/>
    </row>
    <row r="1218" spans="1:2" x14ac:dyDescent="0.25">
      <c r="A1218" s="95"/>
      <c r="B1218" s="61"/>
    </row>
    <row r="1219" spans="1:2" x14ac:dyDescent="0.25">
      <c r="A1219" s="95"/>
      <c r="B1219" s="61"/>
    </row>
    <row r="1220" spans="1:2" x14ac:dyDescent="0.25">
      <c r="A1220" s="95"/>
      <c r="B1220" s="61"/>
    </row>
    <row r="1221" spans="1:2" x14ac:dyDescent="0.25">
      <c r="A1221" s="95"/>
      <c r="B1221" s="61"/>
    </row>
    <row r="1222" spans="1:2" x14ac:dyDescent="0.25">
      <c r="A1222" s="95"/>
      <c r="B1222" s="61"/>
    </row>
    <row r="1223" spans="1:2" x14ac:dyDescent="0.25">
      <c r="A1223" s="95"/>
      <c r="B1223" s="61"/>
    </row>
    <row r="1224" spans="1:2" x14ac:dyDescent="0.25">
      <c r="A1224" s="95"/>
      <c r="B1224" s="61"/>
    </row>
    <row r="1225" spans="1:2" x14ac:dyDescent="0.25">
      <c r="A1225" s="95"/>
      <c r="B1225" s="61"/>
    </row>
    <row r="1226" spans="1:2" x14ac:dyDescent="0.25">
      <c r="A1226" s="95"/>
      <c r="B1226" s="61"/>
    </row>
    <row r="1227" spans="1:2" x14ac:dyDescent="0.25">
      <c r="A1227" s="95"/>
      <c r="B1227" s="61"/>
    </row>
    <row r="1228" spans="1:2" x14ac:dyDescent="0.25">
      <c r="A1228" s="95"/>
      <c r="B1228" s="61"/>
    </row>
    <row r="1229" spans="1:2" x14ac:dyDescent="0.25">
      <c r="A1229" s="95"/>
      <c r="B1229" s="61"/>
    </row>
    <row r="1230" spans="1:2" x14ac:dyDescent="0.25">
      <c r="A1230" s="95"/>
      <c r="B1230" s="61"/>
    </row>
    <row r="1231" spans="1:2" x14ac:dyDescent="0.25">
      <c r="A1231" s="95"/>
      <c r="B1231" s="61"/>
    </row>
    <row r="1232" spans="1:2" x14ac:dyDescent="0.25">
      <c r="A1232" s="95"/>
      <c r="B1232" s="61"/>
    </row>
    <row r="1233" spans="1:2" x14ac:dyDescent="0.25">
      <c r="A1233" s="95"/>
      <c r="B1233" s="61"/>
    </row>
    <row r="1234" spans="1:2" x14ac:dyDescent="0.25">
      <c r="A1234" s="95"/>
      <c r="B1234" s="61"/>
    </row>
    <row r="1235" spans="1:2" x14ac:dyDescent="0.25">
      <c r="A1235" s="95"/>
      <c r="B1235" s="61"/>
    </row>
    <row r="1236" spans="1:2" x14ac:dyDescent="0.25">
      <c r="A1236" s="95"/>
      <c r="B1236" s="61"/>
    </row>
    <row r="1237" spans="1:2" x14ac:dyDescent="0.25">
      <c r="A1237" s="95"/>
      <c r="B1237" s="61"/>
    </row>
    <row r="1238" spans="1:2" x14ac:dyDescent="0.25">
      <c r="A1238" s="95"/>
      <c r="B1238" s="61"/>
    </row>
    <row r="1239" spans="1:2" x14ac:dyDescent="0.25">
      <c r="A1239" s="95"/>
      <c r="B1239" s="61"/>
    </row>
    <row r="1240" spans="1:2" x14ac:dyDescent="0.25">
      <c r="A1240" s="95"/>
      <c r="B1240" s="61"/>
    </row>
    <row r="1241" spans="1:2" x14ac:dyDescent="0.25">
      <c r="A1241" s="95"/>
      <c r="B1241" s="61"/>
    </row>
    <row r="1242" spans="1:2" x14ac:dyDescent="0.25">
      <c r="A1242" s="95"/>
      <c r="B1242" s="61"/>
    </row>
    <row r="1243" spans="1:2" x14ac:dyDescent="0.25">
      <c r="A1243" s="95"/>
      <c r="B1243" s="61"/>
    </row>
    <row r="1244" spans="1:2" x14ac:dyDescent="0.25">
      <c r="A1244" s="95"/>
      <c r="B1244" s="61"/>
    </row>
    <row r="1245" spans="1:2" x14ac:dyDescent="0.25">
      <c r="A1245" s="95"/>
      <c r="B1245" s="61"/>
    </row>
    <row r="1246" spans="1:2" x14ac:dyDescent="0.25">
      <c r="A1246" s="95"/>
      <c r="B1246" s="61"/>
    </row>
    <row r="1247" spans="1:2" x14ac:dyDescent="0.25">
      <c r="A1247" s="95"/>
      <c r="B1247" s="61"/>
    </row>
    <row r="1248" spans="1:2" x14ac:dyDescent="0.25">
      <c r="A1248" s="95"/>
      <c r="B1248" s="61"/>
    </row>
    <row r="1249" spans="1:2" x14ac:dyDescent="0.25">
      <c r="A1249" s="95"/>
      <c r="B1249" s="61"/>
    </row>
    <row r="1250" spans="1:2" x14ac:dyDescent="0.25">
      <c r="A1250" s="95"/>
      <c r="B1250" s="61"/>
    </row>
    <row r="1251" spans="1:2" x14ac:dyDescent="0.25">
      <c r="A1251" s="95"/>
      <c r="B1251" s="61"/>
    </row>
    <row r="1252" spans="1:2" x14ac:dyDescent="0.25">
      <c r="A1252" s="95"/>
      <c r="B1252" s="61"/>
    </row>
    <row r="1253" spans="1:2" x14ac:dyDescent="0.25">
      <c r="A1253" s="95"/>
      <c r="B1253" s="61"/>
    </row>
    <row r="1254" spans="1:2" x14ac:dyDescent="0.25">
      <c r="A1254" s="95"/>
      <c r="B1254" s="61"/>
    </row>
    <row r="1255" spans="1:2" x14ac:dyDescent="0.25">
      <c r="A1255" s="95"/>
      <c r="B1255" s="61"/>
    </row>
    <row r="1256" spans="1:2" x14ac:dyDescent="0.25">
      <c r="A1256" s="95"/>
      <c r="B1256" s="61"/>
    </row>
    <row r="1257" spans="1:2" x14ac:dyDescent="0.25">
      <c r="A1257" s="95"/>
      <c r="B1257" s="61"/>
    </row>
    <row r="1258" spans="1:2" x14ac:dyDescent="0.25">
      <c r="A1258" s="95"/>
      <c r="B1258" s="61"/>
    </row>
    <row r="1259" spans="1:2" x14ac:dyDescent="0.25">
      <c r="A1259" s="95"/>
      <c r="B1259" s="61"/>
    </row>
    <row r="1260" spans="1:2" x14ac:dyDescent="0.25">
      <c r="A1260" s="95"/>
      <c r="B1260" s="61"/>
    </row>
    <row r="1261" spans="1:2" x14ac:dyDescent="0.25">
      <c r="A1261" s="95"/>
      <c r="B1261" s="61"/>
    </row>
    <row r="1262" spans="1:2" x14ac:dyDescent="0.25">
      <c r="A1262" s="95"/>
      <c r="B1262" s="61"/>
    </row>
    <row r="1263" spans="1:2" x14ac:dyDescent="0.25">
      <c r="A1263" s="95"/>
      <c r="B1263" s="61"/>
    </row>
    <row r="1264" spans="1:2" x14ac:dyDescent="0.25">
      <c r="A1264" s="95"/>
      <c r="B1264" s="61"/>
    </row>
    <row r="1265" spans="1:2" x14ac:dyDescent="0.25">
      <c r="A1265" s="95"/>
      <c r="B1265" s="61"/>
    </row>
    <row r="1266" spans="1:2" x14ac:dyDescent="0.25">
      <c r="A1266" s="95"/>
      <c r="B1266" s="61"/>
    </row>
    <row r="1267" spans="1:2" x14ac:dyDescent="0.25">
      <c r="A1267" s="95"/>
      <c r="B1267" s="61"/>
    </row>
    <row r="1268" spans="1:2" x14ac:dyDescent="0.25">
      <c r="A1268" s="95"/>
      <c r="B1268" s="61"/>
    </row>
    <row r="1269" spans="1:2" x14ac:dyDescent="0.25">
      <c r="A1269" s="95"/>
      <c r="B1269" s="61"/>
    </row>
    <row r="1270" spans="1:2" x14ac:dyDescent="0.25">
      <c r="A1270" s="95"/>
      <c r="B1270" s="61"/>
    </row>
    <row r="1271" spans="1:2" x14ac:dyDescent="0.25">
      <c r="A1271" s="95"/>
      <c r="B1271" s="61"/>
    </row>
    <row r="1272" spans="1:2" x14ac:dyDescent="0.25">
      <c r="A1272" s="95"/>
      <c r="B1272" s="61"/>
    </row>
    <row r="1273" spans="1:2" x14ac:dyDescent="0.25">
      <c r="A1273" s="95"/>
      <c r="B1273" s="61"/>
    </row>
    <row r="1274" spans="1:2" x14ac:dyDescent="0.25">
      <c r="A1274" s="95"/>
      <c r="B1274" s="61"/>
    </row>
    <row r="1275" spans="1:2" x14ac:dyDescent="0.25">
      <c r="A1275" s="95"/>
      <c r="B1275" s="61"/>
    </row>
    <row r="1276" spans="1:2" x14ac:dyDescent="0.25">
      <c r="A1276" s="95"/>
      <c r="B1276" s="61"/>
    </row>
    <row r="1277" spans="1:2" x14ac:dyDescent="0.25">
      <c r="A1277" s="95"/>
      <c r="B1277" s="61"/>
    </row>
    <row r="1278" spans="1:2" x14ac:dyDescent="0.25">
      <c r="A1278" s="95"/>
      <c r="B1278" s="61"/>
    </row>
    <row r="1279" spans="1:2" x14ac:dyDescent="0.25">
      <c r="A1279" s="95"/>
      <c r="B1279" s="61"/>
    </row>
    <row r="1280" spans="1:2" x14ac:dyDescent="0.25">
      <c r="A1280" s="95"/>
      <c r="B1280" s="61"/>
    </row>
    <row r="1281" spans="1:2" x14ac:dyDescent="0.25">
      <c r="A1281" s="95"/>
      <c r="B1281" s="61"/>
    </row>
    <row r="1282" spans="1:2" x14ac:dyDescent="0.25">
      <c r="A1282" s="95"/>
      <c r="B1282" s="61"/>
    </row>
    <row r="1283" spans="1:2" x14ac:dyDescent="0.25">
      <c r="A1283" s="95"/>
      <c r="B1283" s="61"/>
    </row>
    <row r="1284" spans="1:2" x14ac:dyDescent="0.25">
      <c r="A1284" s="95"/>
      <c r="B1284" s="61"/>
    </row>
    <row r="1285" spans="1:2" x14ac:dyDescent="0.25">
      <c r="A1285" s="95"/>
      <c r="B1285" s="61"/>
    </row>
    <row r="1286" spans="1:2" x14ac:dyDescent="0.25">
      <c r="A1286" s="95"/>
      <c r="B1286" s="61"/>
    </row>
    <row r="1287" spans="1:2" x14ac:dyDescent="0.25">
      <c r="A1287" s="95"/>
      <c r="B1287" s="61"/>
    </row>
    <row r="1288" spans="1:2" x14ac:dyDescent="0.25">
      <c r="A1288" s="95"/>
      <c r="B1288" s="61"/>
    </row>
    <row r="1289" spans="1:2" x14ac:dyDescent="0.25">
      <c r="A1289" s="95"/>
      <c r="B1289" s="61"/>
    </row>
    <row r="1290" spans="1:2" x14ac:dyDescent="0.25">
      <c r="A1290" s="95"/>
      <c r="B1290" s="61"/>
    </row>
    <row r="1291" spans="1:2" x14ac:dyDescent="0.25">
      <c r="A1291" s="95"/>
      <c r="B1291" s="61"/>
    </row>
    <row r="1292" spans="1:2" x14ac:dyDescent="0.25">
      <c r="A1292" s="95"/>
      <c r="B1292" s="61"/>
    </row>
    <row r="1293" spans="1:2" x14ac:dyDescent="0.25">
      <c r="A1293" s="95"/>
      <c r="B1293" s="61"/>
    </row>
    <row r="1294" spans="1:2" x14ac:dyDescent="0.25">
      <c r="A1294" s="95"/>
      <c r="B1294" s="61"/>
    </row>
    <row r="1295" spans="1:2" x14ac:dyDescent="0.25">
      <c r="A1295" s="95"/>
      <c r="B1295" s="61"/>
    </row>
    <row r="1296" spans="1:2" x14ac:dyDescent="0.25">
      <c r="A1296" s="95"/>
      <c r="B1296" s="61"/>
    </row>
    <row r="1297" spans="1:2" x14ac:dyDescent="0.25">
      <c r="A1297" s="95"/>
      <c r="B1297" s="61"/>
    </row>
    <row r="1298" spans="1:2" x14ac:dyDescent="0.25">
      <c r="A1298" s="95"/>
      <c r="B1298" s="61"/>
    </row>
    <row r="1299" spans="1:2" x14ac:dyDescent="0.25">
      <c r="A1299" s="95"/>
      <c r="B1299" s="61"/>
    </row>
    <row r="1300" spans="1:2" x14ac:dyDescent="0.25">
      <c r="A1300" s="95"/>
      <c r="B1300" s="61"/>
    </row>
    <row r="1301" spans="1:2" x14ac:dyDescent="0.25">
      <c r="A1301" s="95"/>
      <c r="B1301" s="61"/>
    </row>
    <row r="1302" spans="1:2" x14ac:dyDescent="0.25">
      <c r="A1302" s="95"/>
      <c r="B1302" s="61"/>
    </row>
    <row r="1303" spans="1:2" x14ac:dyDescent="0.25">
      <c r="A1303" s="95"/>
      <c r="B1303" s="61"/>
    </row>
    <row r="1304" spans="1:2" x14ac:dyDescent="0.25">
      <c r="A1304" s="95"/>
      <c r="B1304" s="61"/>
    </row>
    <row r="1305" spans="1:2" x14ac:dyDescent="0.25">
      <c r="A1305" s="95"/>
      <c r="B1305" s="61"/>
    </row>
    <row r="1306" spans="1:2" x14ac:dyDescent="0.25">
      <c r="A1306" s="95"/>
      <c r="B1306" s="61"/>
    </row>
    <row r="1307" spans="1:2" x14ac:dyDescent="0.25">
      <c r="A1307" s="95"/>
      <c r="B1307" s="61"/>
    </row>
    <row r="1308" spans="1:2" x14ac:dyDescent="0.25">
      <c r="A1308" s="95"/>
      <c r="B1308" s="61"/>
    </row>
    <row r="1309" spans="1:2" x14ac:dyDescent="0.25">
      <c r="A1309" s="95"/>
      <c r="B1309" s="61"/>
    </row>
    <row r="1310" spans="1:2" x14ac:dyDescent="0.25">
      <c r="A1310" s="95"/>
      <c r="B1310" s="61"/>
    </row>
    <row r="1311" spans="1:2" x14ac:dyDescent="0.25">
      <c r="A1311" s="95"/>
      <c r="B1311" s="61"/>
    </row>
    <row r="1312" spans="1:2" x14ac:dyDescent="0.25">
      <c r="A1312" s="95"/>
      <c r="B1312" s="61"/>
    </row>
    <row r="1313" spans="1:2" x14ac:dyDescent="0.25">
      <c r="A1313" s="95"/>
      <c r="B1313" s="61"/>
    </row>
    <row r="1314" spans="1:2" x14ac:dyDescent="0.25">
      <c r="A1314" s="95"/>
      <c r="B1314" s="61"/>
    </row>
    <row r="1315" spans="1:2" x14ac:dyDescent="0.25">
      <c r="A1315" s="95"/>
      <c r="B1315" s="61"/>
    </row>
    <row r="1316" spans="1:2" x14ac:dyDescent="0.25">
      <c r="A1316" s="95"/>
      <c r="B1316" s="61"/>
    </row>
    <row r="1317" spans="1:2" x14ac:dyDescent="0.25">
      <c r="A1317" s="95"/>
      <c r="B1317" s="61"/>
    </row>
    <row r="1318" spans="1:2" x14ac:dyDescent="0.25">
      <c r="A1318" s="95"/>
      <c r="B1318" s="61"/>
    </row>
    <row r="1319" spans="1:2" x14ac:dyDescent="0.25">
      <c r="A1319" s="95"/>
      <c r="B1319" s="61"/>
    </row>
    <row r="1320" spans="1:2" x14ac:dyDescent="0.25">
      <c r="A1320" s="95"/>
      <c r="B1320" s="61"/>
    </row>
    <row r="1321" spans="1:2" x14ac:dyDescent="0.25">
      <c r="A1321" s="95"/>
      <c r="B1321" s="61"/>
    </row>
    <row r="1322" spans="1:2" x14ac:dyDescent="0.25">
      <c r="A1322" s="95"/>
      <c r="B1322" s="61"/>
    </row>
    <row r="1323" spans="1:2" x14ac:dyDescent="0.25">
      <c r="A1323" s="95"/>
      <c r="B1323" s="61"/>
    </row>
    <row r="1324" spans="1:2" x14ac:dyDescent="0.25">
      <c r="A1324" s="95"/>
      <c r="B1324" s="61"/>
    </row>
    <row r="1325" spans="1:2" x14ac:dyDescent="0.25">
      <c r="A1325" s="95"/>
      <c r="B1325" s="61"/>
    </row>
    <row r="1326" spans="1:2" x14ac:dyDescent="0.25">
      <c r="A1326" s="95"/>
      <c r="B1326" s="61"/>
    </row>
    <row r="1327" spans="1:2" x14ac:dyDescent="0.25">
      <c r="A1327" s="95"/>
      <c r="B1327" s="61"/>
    </row>
    <row r="1328" spans="1:2" x14ac:dyDescent="0.25">
      <c r="A1328" s="95"/>
      <c r="B1328" s="61"/>
    </row>
    <row r="1329" spans="1:2" x14ac:dyDescent="0.25">
      <c r="A1329" s="95"/>
      <c r="B1329" s="61"/>
    </row>
    <row r="1330" spans="1:2" x14ac:dyDescent="0.25">
      <c r="A1330" s="95"/>
      <c r="B1330" s="61"/>
    </row>
    <row r="1331" spans="1:2" x14ac:dyDescent="0.25">
      <c r="A1331" s="95"/>
      <c r="B1331" s="61"/>
    </row>
    <row r="1332" spans="1:2" x14ac:dyDescent="0.25">
      <c r="A1332" s="95"/>
      <c r="B1332" s="61"/>
    </row>
    <row r="1333" spans="1:2" x14ac:dyDescent="0.25">
      <c r="A1333" s="95"/>
      <c r="B1333" s="61"/>
    </row>
    <row r="1334" spans="1:2" x14ac:dyDescent="0.25">
      <c r="A1334" s="95"/>
      <c r="B1334" s="61"/>
    </row>
    <row r="1335" spans="1:2" x14ac:dyDescent="0.25">
      <c r="A1335" s="95"/>
      <c r="B1335" s="61"/>
    </row>
    <row r="1336" spans="1:2" x14ac:dyDescent="0.25">
      <c r="A1336" s="95"/>
      <c r="B1336" s="61"/>
    </row>
    <row r="1337" spans="1:2" x14ac:dyDescent="0.25">
      <c r="A1337" s="95"/>
      <c r="B1337" s="61"/>
    </row>
    <row r="1338" spans="1:2" x14ac:dyDescent="0.25">
      <c r="A1338" s="95"/>
      <c r="B1338" s="61"/>
    </row>
    <row r="1339" spans="1:2" x14ac:dyDescent="0.25">
      <c r="A1339" s="95"/>
      <c r="B1339" s="61"/>
    </row>
    <row r="1340" spans="1:2" x14ac:dyDescent="0.25">
      <c r="A1340" s="95"/>
      <c r="B1340" s="61"/>
    </row>
    <row r="1341" spans="1:2" x14ac:dyDescent="0.25">
      <c r="A1341" s="95"/>
      <c r="B1341" s="61"/>
    </row>
    <row r="1342" spans="1:2" x14ac:dyDescent="0.25">
      <c r="A1342" s="95"/>
      <c r="B1342" s="61"/>
    </row>
    <row r="1343" spans="1:2" x14ac:dyDescent="0.25">
      <c r="A1343" s="95"/>
      <c r="B1343" s="61"/>
    </row>
    <row r="1344" spans="1:2" x14ac:dyDescent="0.25">
      <c r="A1344" s="95"/>
      <c r="B1344" s="61"/>
    </row>
    <row r="1345" spans="1:2" x14ac:dyDescent="0.25">
      <c r="A1345" s="95"/>
      <c r="B1345" s="61"/>
    </row>
    <row r="1346" spans="1:2" x14ac:dyDescent="0.25">
      <c r="A1346" s="95"/>
      <c r="B1346" s="61"/>
    </row>
    <row r="1347" spans="1:2" x14ac:dyDescent="0.25">
      <c r="A1347" s="95"/>
      <c r="B1347" s="61"/>
    </row>
    <row r="1348" spans="1:2" x14ac:dyDescent="0.25">
      <c r="A1348" s="95"/>
      <c r="B1348" s="61"/>
    </row>
    <row r="1349" spans="1:2" x14ac:dyDescent="0.25">
      <c r="A1349" s="95"/>
      <c r="B1349" s="61"/>
    </row>
    <row r="1350" spans="1:2" x14ac:dyDescent="0.25">
      <c r="A1350" s="95"/>
      <c r="B1350" s="61"/>
    </row>
    <row r="1351" spans="1:2" x14ac:dyDescent="0.25">
      <c r="A1351" s="95"/>
      <c r="B1351" s="61"/>
    </row>
    <row r="1352" spans="1:2" x14ac:dyDescent="0.25">
      <c r="A1352" s="95"/>
      <c r="B1352" s="61"/>
    </row>
    <row r="1353" spans="1:2" x14ac:dyDescent="0.25">
      <c r="A1353" s="95"/>
      <c r="B1353" s="61"/>
    </row>
    <row r="1354" spans="1:2" x14ac:dyDescent="0.25">
      <c r="A1354" s="95"/>
      <c r="B1354" s="61"/>
    </row>
    <row r="1355" spans="1:2" x14ac:dyDescent="0.25">
      <c r="A1355" s="95"/>
      <c r="B1355" s="61"/>
    </row>
    <row r="1356" spans="1:2" x14ac:dyDescent="0.25">
      <c r="A1356" s="95"/>
      <c r="B1356" s="61"/>
    </row>
    <row r="1357" spans="1:2" x14ac:dyDescent="0.25">
      <c r="A1357" s="95"/>
      <c r="B1357" s="61"/>
    </row>
    <row r="1358" spans="1:2" x14ac:dyDescent="0.25">
      <c r="A1358" s="95"/>
      <c r="B1358" s="61"/>
    </row>
    <row r="1359" spans="1:2" x14ac:dyDescent="0.25">
      <c r="A1359" s="95"/>
      <c r="B1359" s="61"/>
    </row>
    <row r="1360" spans="1:2" x14ac:dyDescent="0.25">
      <c r="A1360" s="95"/>
      <c r="B1360" s="61"/>
    </row>
    <row r="1361" spans="1:2" x14ac:dyDescent="0.25">
      <c r="A1361" s="95"/>
      <c r="B1361" s="61"/>
    </row>
    <row r="1362" spans="1:2" x14ac:dyDescent="0.25">
      <c r="A1362" s="95"/>
      <c r="B1362" s="61"/>
    </row>
    <row r="1363" spans="1:2" x14ac:dyDescent="0.25">
      <c r="A1363" s="95"/>
      <c r="B1363" s="61"/>
    </row>
    <row r="1364" spans="1:2" x14ac:dyDescent="0.25">
      <c r="A1364" s="95"/>
      <c r="B1364" s="61"/>
    </row>
    <row r="1365" spans="1:2" x14ac:dyDescent="0.25">
      <c r="A1365" s="95"/>
      <c r="B1365" s="61"/>
    </row>
    <row r="1366" spans="1:2" x14ac:dyDescent="0.25">
      <c r="A1366" s="95"/>
      <c r="B1366" s="61"/>
    </row>
    <row r="1367" spans="1:2" x14ac:dyDescent="0.25">
      <c r="A1367" s="95"/>
      <c r="B1367" s="61"/>
    </row>
    <row r="1368" spans="1:2" x14ac:dyDescent="0.25">
      <c r="A1368" s="95"/>
      <c r="B1368" s="61"/>
    </row>
    <row r="1369" spans="1:2" x14ac:dyDescent="0.25">
      <c r="A1369" s="95"/>
      <c r="B1369" s="61"/>
    </row>
    <row r="1370" spans="1:2" x14ac:dyDescent="0.25">
      <c r="A1370" s="95"/>
      <c r="B1370" s="61"/>
    </row>
    <row r="1371" spans="1:2" x14ac:dyDescent="0.25">
      <c r="A1371" s="95"/>
      <c r="B1371" s="61"/>
    </row>
    <row r="1372" spans="1:2" x14ac:dyDescent="0.25">
      <c r="A1372" s="95"/>
      <c r="B1372" s="61"/>
    </row>
    <row r="1373" spans="1:2" x14ac:dyDescent="0.25">
      <c r="A1373" s="95"/>
      <c r="B1373" s="61"/>
    </row>
    <row r="1374" spans="1:2" x14ac:dyDescent="0.25">
      <c r="A1374" s="95"/>
      <c r="B1374" s="61"/>
    </row>
    <row r="1375" spans="1:2" x14ac:dyDescent="0.25">
      <c r="A1375" s="95"/>
      <c r="B1375" s="61"/>
    </row>
    <row r="1376" spans="1:2" x14ac:dyDescent="0.25">
      <c r="A1376" s="95"/>
      <c r="B1376" s="61"/>
    </row>
    <row r="1377" spans="1:2" x14ac:dyDescent="0.25">
      <c r="A1377" s="95"/>
      <c r="B1377" s="61"/>
    </row>
    <row r="1378" spans="1:2" x14ac:dyDescent="0.25">
      <c r="A1378" s="95"/>
      <c r="B1378" s="61"/>
    </row>
    <row r="1379" spans="1:2" x14ac:dyDescent="0.25">
      <c r="A1379" s="95"/>
      <c r="B1379" s="61"/>
    </row>
    <row r="1380" spans="1:2" x14ac:dyDescent="0.25">
      <c r="A1380" s="95"/>
      <c r="B1380" s="61"/>
    </row>
    <row r="1381" spans="1:2" x14ac:dyDescent="0.25">
      <c r="A1381" s="95"/>
      <c r="B1381" s="61"/>
    </row>
    <row r="1382" spans="1:2" x14ac:dyDescent="0.25">
      <c r="A1382" s="95"/>
      <c r="B1382" s="61"/>
    </row>
    <row r="1383" spans="1:2" x14ac:dyDescent="0.25">
      <c r="A1383" s="95"/>
      <c r="B1383" s="61"/>
    </row>
    <row r="1384" spans="1:2" x14ac:dyDescent="0.25">
      <c r="A1384" s="95"/>
      <c r="B1384" s="61"/>
    </row>
    <row r="1385" spans="1:2" x14ac:dyDescent="0.25">
      <c r="A1385" s="95"/>
      <c r="B1385" s="61"/>
    </row>
    <row r="1386" spans="1:2" x14ac:dyDescent="0.25">
      <c r="A1386" s="95"/>
      <c r="B1386" s="61"/>
    </row>
    <row r="1387" spans="1:2" x14ac:dyDescent="0.25">
      <c r="A1387" s="95"/>
      <c r="B1387" s="61"/>
    </row>
    <row r="1388" spans="1:2" x14ac:dyDescent="0.25">
      <c r="A1388" s="95"/>
      <c r="B1388" s="61"/>
    </row>
    <row r="1389" spans="1:2" x14ac:dyDescent="0.25">
      <c r="A1389" s="95"/>
      <c r="B1389" s="61"/>
    </row>
    <row r="1390" spans="1:2" x14ac:dyDescent="0.25">
      <c r="A1390" s="95"/>
      <c r="B1390" s="61"/>
    </row>
    <row r="1391" spans="1:2" x14ac:dyDescent="0.25">
      <c r="A1391" s="95"/>
      <c r="B1391" s="61"/>
    </row>
    <row r="1392" spans="1:2" x14ac:dyDescent="0.25">
      <c r="A1392" s="95"/>
      <c r="B1392" s="61"/>
    </row>
    <row r="1393" spans="1:2" x14ac:dyDescent="0.25">
      <c r="A1393" s="95"/>
      <c r="B1393" s="61"/>
    </row>
    <row r="1394" spans="1:2" x14ac:dyDescent="0.25">
      <c r="A1394" s="95"/>
      <c r="B1394" s="61"/>
    </row>
    <row r="1395" spans="1:2" x14ac:dyDescent="0.25">
      <c r="A1395" s="95"/>
      <c r="B1395" s="61"/>
    </row>
    <row r="1396" spans="1:2" x14ac:dyDescent="0.25">
      <c r="A1396" s="95"/>
      <c r="B1396" s="61"/>
    </row>
    <row r="1397" spans="1:2" x14ac:dyDescent="0.25">
      <c r="A1397" s="95"/>
      <c r="B1397" s="61"/>
    </row>
    <row r="1398" spans="1:2" x14ac:dyDescent="0.25">
      <c r="A1398" s="95"/>
      <c r="B1398" s="61"/>
    </row>
    <row r="1399" spans="1:2" x14ac:dyDescent="0.25">
      <c r="A1399" s="95"/>
      <c r="B1399" s="61"/>
    </row>
    <row r="1400" spans="1:2" x14ac:dyDescent="0.25">
      <c r="A1400" s="95"/>
      <c r="B1400" s="61"/>
    </row>
    <row r="1401" spans="1:2" x14ac:dyDescent="0.25">
      <c r="A1401" s="95"/>
      <c r="B1401" s="61"/>
    </row>
    <row r="1402" spans="1:2" x14ac:dyDescent="0.25">
      <c r="A1402" s="95"/>
      <c r="B1402" s="61"/>
    </row>
    <row r="1403" spans="1:2" x14ac:dyDescent="0.25">
      <c r="A1403" s="95"/>
      <c r="B1403" s="61"/>
    </row>
    <row r="1404" spans="1:2" x14ac:dyDescent="0.25">
      <c r="A1404" s="95"/>
      <c r="B1404" s="61"/>
    </row>
    <row r="1405" spans="1:2" x14ac:dyDescent="0.25">
      <c r="A1405" s="95"/>
      <c r="B1405" s="61"/>
    </row>
    <row r="1406" spans="1:2" x14ac:dyDescent="0.25">
      <c r="A1406" s="95"/>
      <c r="B1406" s="61"/>
    </row>
    <row r="1407" spans="1:2" x14ac:dyDescent="0.25">
      <c r="A1407" s="95"/>
      <c r="B1407" s="61"/>
    </row>
    <row r="1408" spans="1:2" x14ac:dyDescent="0.25">
      <c r="A1408" s="95"/>
      <c r="B1408" s="61"/>
    </row>
    <row r="1409" spans="1:2" x14ac:dyDescent="0.25">
      <c r="A1409" s="95"/>
      <c r="B1409" s="61"/>
    </row>
    <row r="1410" spans="1:2" x14ac:dyDescent="0.25">
      <c r="A1410" s="95"/>
      <c r="B1410" s="61"/>
    </row>
    <row r="1411" spans="1:2" x14ac:dyDescent="0.25">
      <c r="A1411" s="95"/>
      <c r="B1411" s="61"/>
    </row>
    <row r="1412" spans="1:2" x14ac:dyDescent="0.25">
      <c r="A1412" s="95"/>
      <c r="B1412" s="61"/>
    </row>
    <row r="1413" spans="1:2" x14ac:dyDescent="0.25">
      <c r="A1413" s="95"/>
      <c r="B1413" s="61"/>
    </row>
    <row r="1414" spans="1:2" x14ac:dyDescent="0.25">
      <c r="A1414" s="95"/>
      <c r="B1414" s="61"/>
    </row>
    <row r="1415" spans="1:2" x14ac:dyDescent="0.25">
      <c r="A1415" s="95"/>
      <c r="B1415" s="61"/>
    </row>
    <row r="1416" spans="1:2" x14ac:dyDescent="0.25">
      <c r="A1416" s="95"/>
      <c r="B1416" s="61"/>
    </row>
    <row r="1417" spans="1:2" x14ac:dyDescent="0.25">
      <c r="A1417" s="95"/>
      <c r="B1417" s="61"/>
    </row>
    <row r="1418" spans="1:2" x14ac:dyDescent="0.25">
      <c r="A1418" s="95"/>
      <c r="B1418" s="61"/>
    </row>
    <row r="1419" spans="1:2" x14ac:dyDescent="0.25">
      <c r="A1419" s="95"/>
      <c r="B1419" s="61"/>
    </row>
    <row r="1420" spans="1:2" x14ac:dyDescent="0.25">
      <c r="A1420" s="95"/>
      <c r="B1420" s="61"/>
    </row>
    <row r="1421" spans="1:2" x14ac:dyDescent="0.25">
      <c r="A1421" s="95"/>
      <c r="B1421" s="61"/>
    </row>
    <row r="1422" spans="1:2" x14ac:dyDescent="0.25">
      <c r="A1422" s="95"/>
      <c r="B1422" s="61"/>
    </row>
    <row r="1423" spans="1:2" x14ac:dyDescent="0.25">
      <c r="A1423" s="95"/>
      <c r="B1423" s="61"/>
    </row>
    <row r="1424" spans="1:2" x14ac:dyDescent="0.25">
      <c r="A1424" s="95"/>
      <c r="B1424" s="61"/>
    </row>
    <row r="1425" spans="1:2" x14ac:dyDescent="0.25">
      <c r="A1425" s="95"/>
      <c r="B1425" s="61"/>
    </row>
    <row r="1426" spans="1:2" x14ac:dyDescent="0.25">
      <c r="A1426" s="95"/>
      <c r="B1426" s="61"/>
    </row>
    <row r="1427" spans="1:2" x14ac:dyDescent="0.25">
      <c r="A1427" s="95"/>
      <c r="B1427" s="61"/>
    </row>
    <row r="1428" spans="1:2" x14ac:dyDescent="0.25">
      <c r="A1428" s="95"/>
      <c r="B1428" s="61"/>
    </row>
    <row r="1429" spans="1:2" x14ac:dyDescent="0.25">
      <c r="A1429" s="95"/>
      <c r="B1429" s="61"/>
    </row>
    <row r="1430" spans="1:2" x14ac:dyDescent="0.25">
      <c r="A1430" s="95"/>
      <c r="B1430" s="61"/>
    </row>
    <row r="1431" spans="1:2" x14ac:dyDescent="0.25">
      <c r="A1431" s="95"/>
      <c r="B1431" s="61"/>
    </row>
    <row r="1432" spans="1:2" x14ac:dyDescent="0.25">
      <c r="A1432" s="95"/>
      <c r="B1432" s="61"/>
    </row>
    <row r="1433" spans="1:2" x14ac:dyDescent="0.25">
      <c r="A1433" s="95"/>
      <c r="B1433" s="61"/>
    </row>
    <row r="1434" spans="1:2" x14ac:dyDescent="0.25">
      <c r="A1434" s="95"/>
      <c r="B1434" s="61"/>
    </row>
    <row r="1435" spans="1:2" x14ac:dyDescent="0.25">
      <c r="A1435" s="95"/>
      <c r="B1435" s="61"/>
    </row>
    <row r="1436" spans="1:2" x14ac:dyDescent="0.25">
      <c r="A1436" s="95"/>
      <c r="B1436" s="61"/>
    </row>
    <row r="1437" spans="1:2" x14ac:dyDescent="0.25">
      <c r="A1437" s="95"/>
      <c r="B1437" s="61"/>
    </row>
    <row r="1438" spans="1:2" x14ac:dyDescent="0.25">
      <c r="A1438" s="95"/>
      <c r="B1438" s="61"/>
    </row>
    <row r="1439" spans="1:2" x14ac:dyDescent="0.25">
      <c r="A1439" s="95"/>
      <c r="B1439" s="61"/>
    </row>
    <row r="1440" spans="1:2" x14ac:dyDescent="0.25">
      <c r="A1440" s="95"/>
      <c r="B1440" s="61"/>
    </row>
    <row r="1441" spans="1:2" x14ac:dyDescent="0.25">
      <c r="A1441" s="95"/>
      <c r="B1441" s="61"/>
    </row>
    <row r="1442" spans="1:2" x14ac:dyDescent="0.25">
      <c r="A1442" s="95"/>
      <c r="B1442" s="61"/>
    </row>
    <row r="1443" spans="1:2" x14ac:dyDescent="0.25">
      <c r="A1443" s="95"/>
      <c r="B1443" s="61"/>
    </row>
    <row r="1444" spans="1:2" x14ac:dyDescent="0.25">
      <c r="A1444" s="95"/>
      <c r="B1444" s="61"/>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
  <sheetViews>
    <sheetView topLeftCell="A2" workbookViewId="0">
      <selection activeCell="E3" sqref="E3:P33"/>
    </sheetView>
  </sheetViews>
  <sheetFormatPr defaultRowHeight="15" x14ac:dyDescent="0.25"/>
  <cols>
    <col min="1" max="1" width="55.28515625" customWidth="1"/>
    <col min="2" max="2" width="38.42578125" customWidth="1"/>
    <col min="24" max="24" width="14.5703125" customWidth="1"/>
    <col min="36" max="36" width="13.140625" customWidth="1"/>
  </cols>
  <sheetData>
    <row r="1" spans="1:39" ht="25.5" x14ac:dyDescent="0.35">
      <c r="A1" s="105"/>
      <c r="B1" s="107"/>
      <c r="C1" s="244" t="s">
        <v>530</v>
      </c>
      <c r="D1" s="244"/>
      <c r="E1" s="244"/>
      <c r="F1" s="244"/>
      <c r="G1" s="244"/>
      <c r="H1" s="244"/>
      <c r="I1" s="244"/>
      <c r="J1" s="244"/>
      <c r="K1" s="244"/>
      <c r="L1" s="244"/>
      <c r="M1" s="244"/>
      <c r="N1" s="244"/>
      <c r="O1" s="221"/>
      <c r="P1" s="244" t="s">
        <v>531</v>
      </c>
      <c r="Q1" s="244"/>
      <c r="R1" s="244"/>
      <c r="S1" s="244"/>
      <c r="T1" s="244"/>
      <c r="U1" s="244"/>
      <c r="V1" s="244"/>
      <c r="W1" s="244"/>
      <c r="X1" s="244"/>
      <c r="Y1" s="244"/>
      <c r="Z1" s="244"/>
      <c r="AA1" s="244"/>
      <c r="AB1" s="244" t="s">
        <v>535</v>
      </c>
      <c r="AC1" s="244"/>
      <c r="AD1" s="244"/>
      <c r="AE1" s="244"/>
      <c r="AF1" s="244"/>
      <c r="AG1" s="244"/>
      <c r="AH1" s="244"/>
      <c r="AI1" s="244"/>
      <c r="AJ1" s="244"/>
      <c r="AK1" s="244"/>
      <c r="AL1" s="244"/>
      <c r="AM1" s="244"/>
    </row>
    <row r="2" spans="1:39" ht="28.5" customHeight="1" x14ac:dyDescent="0.25">
      <c r="A2" s="120"/>
      <c r="B2" s="121"/>
      <c r="C2" s="121" t="s">
        <v>419</v>
      </c>
      <c r="D2" s="121">
        <v>2010</v>
      </c>
      <c r="E2" s="121">
        <v>2011</v>
      </c>
      <c r="F2" s="121">
        <v>2012</v>
      </c>
      <c r="G2" s="121">
        <v>2013</v>
      </c>
      <c r="H2" s="121">
        <v>2014</v>
      </c>
      <c r="I2" s="121">
        <v>2015</v>
      </c>
      <c r="J2" s="121" t="s">
        <v>421</v>
      </c>
      <c r="K2" s="121" t="s">
        <v>580</v>
      </c>
      <c r="L2" s="121" t="s">
        <v>420</v>
      </c>
      <c r="M2" s="121" t="s">
        <v>422</v>
      </c>
      <c r="N2" s="121" t="s">
        <v>423</v>
      </c>
      <c r="O2" s="121" t="s">
        <v>583</v>
      </c>
      <c r="P2" s="121" t="s">
        <v>419</v>
      </c>
      <c r="Q2" s="121">
        <v>2010</v>
      </c>
      <c r="R2" s="121">
        <v>2011</v>
      </c>
      <c r="S2" s="121">
        <v>2012</v>
      </c>
      <c r="T2" s="121">
        <v>2013</v>
      </c>
      <c r="U2" s="121">
        <v>2014</v>
      </c>
      <c r="V2" s="121">
        <v>2015</v>
      </c>
      <c r="W2" s="121" t="s">
        <v>421</v>
      </c>
      <c r="X2" s="121" t="s">
        <v>581</v>
      </c>
      <c r="Y2" s="121" t="s">
        <v>420</v>
      </c>
      <c r="Z2" s="121" t="s">
        <v>422</v>
      </c>
      <c r="AA2" s="121" t="s">
        <v>423</v>
      </c>
      <c r="AB2" s="121" t="s">
        <v>419</v>
      </c>
      <c r="AC2" s="121">
        <v>2010</v>
      </c>
      <c r="AD2" s="121">
        <v>2011</v>
      </c>
      <c r="AE2" s="121">
        <v>2012</v>
      </c>
      <c r="AF2" s="121">
        <v>2013</v>
      </c>
      <c r="AG2" s="121">
        <v>2014</v>
      </c>
      <c r="AH2" s="121">
        <v>2015</v>
      </c>
      <c r="AI2" s="121" t="s">
        <v>421</v>
      </c>
      <c r="AJ2" s="121" t="s">
        <v>582</v>
      </c>
      <c r="AK2" s="121" t="s">
        <v>420</v>
      </c>
      <c r="AL2" s="121" t="s">
        <v>422</v>
      </c>
      <c r="AM2" s="121" t="s">
        <v>423</v>
      </c>
    </row>
    <row r="3" spans="1:39" ht="18.75" x14ac:dyDescent="0.25">
      <c r="A3" s="132" t="s">
        <v>454</v>
      </c>
      <c r="B3" s="137" t="s">
        <v>80</v>
      </c>
      <c r="C3" s="124" t="s">
        <v>311</v>
      </c>
      <c r="D3" s="125">
        <v>4.2023780000000004</v>
      </c>
      <c r="E3" s="125">
        <v>4.2437331547785551</v>
      </c>
      <c r="F3" s="125">
        <v>4.2554031851040524</v>
      </c>
      <c r="G3" s="125">
        <v>4.337431995609065</v>
      </c>
      <c r="H3" s="125">
        <v>4.3952443000195291</v>
      </c>
      <c r="I3" s="125">
        <v>4.3426029628415197</v>
      </c>
      <c r="J3" s="125">
        <f t="shared" ref="J3:J18" si="0">AVERAGE(D3:I3)</f>
        <v>4.29613226639212</v>
      </c>
      <c r="K3" s="125">
        <f>J3-4.13</f>
        <v>0.16613226639212009</v>
      </c>
      <c r="L3" s="124">
        <f t="shared" ref="L3:L18" si="1">_xlfn.STDEV.P(D3:I3)</f>
        <v>6.6936258110273955E-2</v>
      </c>
      <c r="M3" s="125">
        <f>((POWER((I3/D3),1/5))-1)*100</f>
        <v>0.65862694677338851</v>
      </c>
      <c r="N3" s="125">
        <f t="shared" ref="N3:N18" si="2">100*((AVERAGE(E3/D3,F3/E3,G3/F3,H3/G3,I3/H3))-1)</f>
        <v>0.66438073155798971</v>
      </c>
      <c r="O3" s="125">
        <f>N3-(-0.24)</f>
        <v>0.9043807315579897</v>
      </c>
      <c r="P3" s="124" t="s">
        <v>311</v>
      </c>
      <c r="Q3" s="136">
        <v>4.6561882830652426</v>
      </c>
      <c r="R3" s="136">
        <v>4.6142324929355798</v>
      </c>
      <c r="S3" s="136">
        <v>4.5199026191314413</v>
      </c>
      <c r="T3" s="136">
        <v>4.8495328034678415</v>
      </c>
      <c r="U3" s="136">
        <v>4.8200353680779635</v>
      </c>
      <c r="V3" s="136">
        <v>4.8899326777770717</v>
      </c>
      <c r="W3" s="125">
        <f t="shared" ref="W3:W18" si="3">AVERAGE(Q3:V3)</f>
        <v>4.7249707074091907</v>
      </c>
      <c r="X3" s="125">
        <f>J3-W3</f>
        <v>-0.42883844101707069</v>
      </c>
      <c r="Y3" s="124">
        <f t="shared" ref="Y3:Y18" si="4">_xlfn.STDEV.P(Q3:V3)</f>
        <v>0.13589968851054096</v>
      </c>
      <c r="Z3" s="125">
        <f>((POWER((V3/Q3),1/5))-1)*100</f>
        <v>0.98444181282792975</v>
      </c>
      <c r="AA3" s="125">
        <f t="shared" ref="AA3:AA18" si="5">100*((AVERAGE(R3/Q3,S3/R3,T3/S3,U3/T3,V3/U3))-1)</f>
        <v>1.0378696094798023</v>
      </c>
      <c r="AB3" s="124" t="s">
        <v>311</v>
      </c>
      <c r="AC3" s="119">
        <v>5.462991458032076</v>
      </c>
      <c r="AD3" s="119">
        <v>5.430171381778786</v>
      </c>
      <c r="AE3" s="119">
        <v>5.4331489423819832</v>
      </c>
      <c r="AF3" s="119">
        <v>5.4681688986976384</v>
      </c>
      <c r="AG3" s="119">
        <v>5.4865303388294633</v>
      </c>
      <c r="AH3" s="119">
        <v>5.4932165849743662</v>
      </c>
      <c r="AI3" s="125">
        <f t="shared" ref="AI3:AI5" si="6">AVERAGE(AC3:AH3)</f>
        <v>5.4623712674490532</v>
      </c>
      <c r="AJ3" s="125">
        <f>J3-AI3</f>
        <v>-1.1662390010569332</v>
      </c>
      <c r="AK3" s="124">
        <f t="shared" ref="AK3:AK5" si="7">_xlfn.STDEV.P(AC3:AH3)</f>
        <v>2.4013428282104846E-2</v>
      </c>
      <c r="AL3" s="125">
        <f>((POWER((AH3/AC3),1/5))-1)*100</f>
        <v>0.11041004793852505</v>
      </c>
      <c r="AM3" s="125">
        <f t="shared" ref="AM3:AM5" si="8">100*((AVERAGE(AD3/AC3,AE3/AD3,AF3/AE3,AG3/AF3,AH3/AG3))-1)</f>
        <v>0.11125554774722435</v>
      </c>
    </row>
    <row r="4" spans="1:39" ht="18.75" x14ac:dyDescent="0.25">
      <c r="A4" s="132" t="s">
        <v>455</v>
      </c>
      <c r="B4" s="137" t="s">
        <v>81</v>
      </c>
      <c r="C4" s="124" t="s">
        <v>312</v>
      </c>
      <c r="D4" s="125">
        <v>3.9327290000000001</v>
      </c>
      <c r="E4" s="125">
        <v>3.9400917125874129</v>
      </c>
      <c r="F4" s="125">
        <v>4.0188587233296822</v>
      </c>
      <c r="G4" s="125">
        <v>3.8282365273371104</v>
      </c>
      <c r="H4" s="125">
        <v>3.7082359222562289</v>
      </c>
      <c r="I4" s="125">
        <v>3.5897529347051536</v>
      </c>
      <c r="J4" s="125">
        <f t="shared" si="0"/>
        <v>3.8363174700359313</v>
      </c>
      <c r="K4" s="125">
        <f t="shared" ref="K4:K18" si="9">J4-4.13</f>
        <v>-0.29368252996406863</v>
      </c>
      <c r="L4" s="124">
        <f t="shared" si="1"/>
        <v>0.14756345543563498</v>
      </c>
      <c r="M4" s="125">
        <f t="shared" ref="M4:M18" si="10">((POWER((I4/D4),1/5))-1)*100</f>
        <v>-1.8084517903474095</v>
      </c>
      <c r="N4" s="125">
        <f t="shared" si="2"/>
        <v>-1.7773217720965184</v>
      </c>
      <c r="O4" s="125">
        <f t="shared" ref="O4:O18" si="11">N4-(-0.24)</f>
        <v>-1.5373217720965184</v>
      </c>
      <c r="P4" s="124" t="s">
        <v>312</v>
      </c>
      <c r="Q4" s="136">
        <v>3.7246876649336933</v>
      </c>
      <c r="R4" s="136">
        <v>3.568961492318206</v>
      </c>
      <c r="S4" s="136">
        <v>3.5843784109692423</v>
      </c>
      <c r="T4" s="136">
        <v>3.833105080169767</v>
      </c>
      <c r="U4" s="136">
        <v>3.7546620744434982</v>
      </c>
      <c r="V4" s="136">
        <v>3.7365018851933325</v>
      </c>
      <c r="W4" s="125">
        <f t="shared" si="3"/>
        <v>3.7003827680046228</v>
      </c>
      <c r="X4" s="125">
        <f t="shared" ref="X4:X18" si="12">J4-W4</f>
        <v>0.13593470203130842</v>
      </c>
      <c r="Y4" s="124">
        <f t="shared" si="4"/>
        <v>9.4150001282889903E-2</v>
      </c>
      <c r="Z4" s="125">
        <f t="shared" ref="Z4:Z18" si="13">((POWER((V4/Q4),1/5))-1)*100</f>
        <v>6.3357041030265293E-2</v>
      </c>
      <c r="AA4" s="125">
        <f t="shared" si="5"/>
        <v>0.13202143766180008</v>
      </c>
      <c r="AB4" s="124" t="s">
        <v>312</v>
      </c>
      <c r="AC4" s="119">
        <v>4.6172005772550051</v>
      </c>
      <c r="AD4" s="119">
        <v>4.5847819973484309</v>
      </c>
      <c r="AE4" s="119">
        <v>4.5520804866758713</v>
      </c>
      <c r="AF4" s="119">
        <v>4.495442474915869</v>
      </c>
      <c r="AG4" s="119">
        <v>4.5027281398071883</v>
      </c>
      <c r="AH4" s="119">
        <v>4.4682665307287754</v>
      </c>
      <c r="AI4" s="125">
        <f t="shared" si="6"/>
        <v>4.5367500344551903</v>
      </c>
      <c r="AJ4" s="125">
        <f t="shared" ref="AJ4:AJ18" si="14">J4-AI4</f>
        <v>-0.70043256441925905</v>
      </c>
      <c r="AK4" s="124">
        <f t="shared" si="7"/>
        <v>5.2548669717753495E-2</v>
      </c>
      <c r="AL4" s="125">
        <f t="shared" ref="AL4:AL5" si="15">((POWER((AH4/AC4),1/5))-1)*100</f>
        <v>-0.65361564135720807</v>
      </c>
      <c r="AM4" s="125">
        <f t="shared" si="8"/>
        <v>-0.65257853054964121</v>
      </c>
    </row>
    <row r="5" spans="1:39" ht="18.75" x14ac:dyDescent="0.25">
      <c r="A5" s="132" t="s">
        <v>456</v>
      </c>
      <c r="B5" s="137" t="s">
        <v>82</v>
      </c>
      <c r="C5" s="124" t="s">
        <v>313</v>
      </c>
      <c r="D5" s="125">
        <v>4.2147610000000002</v>
      </c>
      <c r="E5" s="125">
        <v>4.0151637603729604</v>
      </c>
      <c r="F5" s="125">
        <v>4.1473477842278212</v>
      </c>
      <c r="G5" s="125">
        <v>4.0907605371104818</v>
      </c>
      <c r="H5" s="125">
        <v>3.8814820455614361</v>
      </c>
      <c r="I5" s="125">
        <v>4.054738110832746</v>
      </c>
      <c r="J5" s="125">
        <f t="shared" si="0"/>
        <v>4.0673755396842415</v>
      </c>
      <c r="K5" s="125">
        <f t="shared" si="9"/>
        <v>-6.2624460315758412E-2</v>
      </c>
      <c r="L5" s="124">
        <f t="shared" si="1"/>
        <v>0.10496591318015537</v>
      </c>
      <c r="M5" s="125">
        <f t="shared" si="10"/>
        <v>-0.77114701396084895</v>
      </c>
      <c r="N5" s="125">
        <f t="shared" si="2"/>
        <v>-0.69203921075488006</v>
      </c>
      <c r="O5" s="125">
        <f t="shared" si="11"/>
        <v>-0.45203921075488007</v>
      </c>
      <c r="P5" s="124" t="s">
        <v>313</v>
      </c>
      <c r="Q5" s="136">
        <v>3.8713660108614421</v>
      </c>
      <c r="R5" s="136">
        <v>3.7949737364707357</v>
      </c>
      <c r="S5" s="136">
        <v>3.8129039378426</v>
      </c>
      <c r="T5" s="136">
        <v>4.0206715281950371</v>
      </c>
      <c r="U5" s="136">
        <v>3.8846184946129902</v>
      </c>
      <c r="V5" s="136">
        <v>3.8597794415266491</v>
      </c>
      <c r="W5" s="125">
        <f t="shared" si="3"/>
        <v>3.8740521915849087</v>
      </c>
      <c r="X5" s="125">
        <f t="shared" si="12"/>
        <v>0.19332334809933283</v>
      </c>
      <c r="Y5" s="124">
        <f t="shared" si="4"/>
        <v>7.2815193684374849E-2</v>
      </c>
      <c r="Z5" s="125">
        <f t="shared" si="13"/>
        <v>-5.9929571061501097E-2</v>
      </c>
      <c r="AA5" s="125">
        <f t="shared" si="5"/>
        <v>-1.4997311915609934E-2</v>
      </c>
      <c r="AB5" s="124" t="s">
        <v>313</v>
      </c>
      <c r="AC5" s="119">
        <v>4.9035208417951779</v>
      </c>
      <c r="AD5" s="119">
        <v>4.8270204980498121</v>
      </c>
      <c r="AE5" s="119">
        <v>4.713659567508607</v>
      </c>
      <c r="AF5" s="119">
        <v>4.6550930082052941</v>
      </c>
      <c r="AG5" s="119">
        <v>4.6925192788408188</v>
      </c>
      <c r="AH5" s="119">
        <v>4.6476540376757258</v>
      </c>
      <c r="AI5" s="125">
        <f t="shared" si="6"/>
        <v>4.7399112053459058</v>
      </c>
      <c r="AJ5" s="125">
        <f t="shared" si="14"/>
        <v>-0.67253566566166434</v>
      </c>
      <c r="AK5" s="124">
        <f t="shared" si="7"/>
        <v>9.3982974303992467E-2</v>
      </c>
      <c r="AL5" s="125">
        <f t="shared" si="15"/>
        <v>-1.0660945365606911</v>
      </c>
      <c r="AM5" s="125">
        <f t="shared" si="8"/>
        <v>-1.0606356612144041</v>
      </c>
    </row>
    <row r="6" spans="1:39" ht="18.75" x14ac:dyDescent="0.25">
      <c r="A6" s="132" t="s">
        <v>457</v>
      </c>
      <c r="B6" s="137" t="s">
        <v>83</v>
      </c>
      <c r="C6" s="124" t="s">
        <v>314</v>
      </c>
      <c r="D6" s="125"/>
      <c r="E6" s="125" t="s">
        <v>54</v>
      </c>
      <c r="F6" s="125" t="s">
        <v>54</v>
      </c>
      <c r="G6" s="125">
        <v>3.517925</v>
      </c>
      <c r="H6" s="125">
        <v>3.5547309540112111</v>
      </c>
      <c r="I6" s="125">
        <v>3.4669311748705898</v>
      </c>
      <c r="J6" s="125">
        <f>AVERAGE(G6:I6)</f>
        <v>3.5131957096272668</v>
      </c>
      <c r="K6" s="125">
        <f t="shared" si="9"/>
        <v>-0.6168042903727331</v>
      </c>
      <c r="L6" s="124">
        <f>_xlfn.STDEV.P(G6:I6)</f>
        <v>3.5999768007194059E-2</v>
      </c>
      <c r="M6" s="125">
        <f>((POWER((I6/G6),1/2))-1)*100</f>
        <v>-0.72741702909858708</v>
      </c>
      <c r="N6" s="125">
        <f>100*((AVERAGE(H6/G6,I6/H6))-1)</f>
        <v>-0.71185058741197738</v>
      </c>
      <c r="O6" s="125">
        <f t="shared" si="11"/>
        <v>-0.47185058741197738</v>
      </c>
      <c r="P6" s="124" t="s">
        <v>314</v>
      </c>
      <c r="Q6" s="136">
        <v>0</v>
      </c>
      <c r="R6" s="136">
        <v>0</v>
      </c>
      <c r="S6" s="136" t="s">
        <v>54</v>
      </c>
      <c r="T6" s="136">
        <v>4.2949373211955786</v>
      </c>
      <c r="U6" s="136">
        <v>4.3592311491506095</v>
      </c>
      <c r="V6" s="136">
        <v>4.4131502902960253</v>
      </c>
      <c r="W6" s="125">
        <f>AVERAGE(T6:V6)</f>
        <v>4.3557729202140711</v>
      </c>
      <c r="X6" s="125">
        <f t="shared" si="12"/>
        <v>-0.84257721058680435</v>
      </c>
      <c r="Y6" s="124">
        <f>_xlfn.STDEV.P(T6:V6)</f>
        <v>4.8322155211448149E-2</v>
      </c>
      <c r="Z6" s="125">
        <f>((POWER((V6/T6),1/2))-1)*100</f>
        <v>1.3668483170857781</v>
      </c>
      <c r="AA6" s="125">
        <f>100*((AVERAGE(U6/T6,V6/U6))-1)</f>
        <v>1.3669317238885537</v>
      </c>
      <c r="AB6" s="124" t="s">
        <v>314</v>
      </c>
      <c r="AC6" s="119">
        <v>0</v>
      </c>
      <c r="AD6" s="119">
        <v>0</v>
      </c>
      <c r="AE6" s="119">
        <v>0</v>
      </c>
      <c r="AF6" s="119">
        <v>3.745902870967742</v>
      </c>
      <c r="AG6" s="119">
        <v>3.7476920582350819</v>
      </c>
      <c r="AH6" s="119">
        <v>3.6830813152046575</v>
      </c>
      <c r="AI6" s="125">
        <f>AVERAGE(AF6:AH6)</f>
        <v>3.725558748135827</v>
      </c>
      <c r="AJ6" s="125">
        <f t="shared" si="14"/>
        <v>-0.2123630385085602</v>
      </c>
      <c r="AK6" s="124">
        <f>_xlfn.STDEV.P(AF6:AH6)</f>
        <v>3.0044961075982018E-2</v>
      </c>
      <c r="AL6" s="125">
        <f>((POWER((AH6/AF6),1/2))-1)*100</f>
        <v>-0.84208241585265187</v>
      </c>
      <c r="AM6" s="125">
        <f>100*((AVERAGE(AG6/AF6,AH6/AG6))-1)</f>
        <v>-0.83812517413748289</v>
      </c>
    </row>
    <row r="7" spans="1:39" ht="18.75" x14ac:dyDescent="0.25">
      <c r="A7" s="132" t="s">
        <v>458</v>
      </c>
      <c r="B7" s="137" t="s">
        <v>84</v>
      </c>
      <c r="C7" s="124" t="s">
        <v>315</v>
      </c>
      <c r="D7" s="125">
        <v>3.9358040000000001</v>
      </c>
      <c r="E7" s="125">
        <v>3.7201139953379956</v>
      </c>
      <c r="F7" s="125">
        <v>3.5269380249726181</v>
      </c>
      <c r="G7" s="125">
        <v>3.4349299138810192</v>
      </c>
      <c r="H7" s="125">
        <v>3.3387277105343154</v>
      </c>
      <c r="I7" s="125">
        <v>3.3705195510416015</v>
      </c>
      <c r="J7" s="125">
        <f t="shared" si="0"/>
        <v>3.5545055326279247</v>
      </c>
      <c r="K7" s="125">
        <f t="shared" si="9"/>
        <v>-0.57549446737207521</v>
      </c>
      <c r="L7" s="124">
        <f t="shared" si="1"/>
        <v>0.21145680809811626</v>
      </c>
      <c r="M7" s="125">
        <f t="shared" si="10"/>
        <v>-3.0533787993798467</v>
      </c>
      <c r="N7" s="125">
        <f t="shared" si="2"/>
        <v>-3.0260318785879647</v>
      </c>
      <c r="O7" s="125">
        <f t="shared" si="11"/>
        <v>-2.7860318785879645</v>
      </c>
      <c r="P7" s="124" t="s">
        <v>315</v>
      </c>
      <c r="Q7" s="136">
        <v>3.6866572904962576</v>
      </c>
      <c r="R7" s="136">
        <v>3.5284536509814362</v>
      </c>
      <c r="S7" s="136">
        <v>3.5623960986860768</v>
      </c>
      <c r="T7" s="136">
        <v>3.6892456237744584</v>
      </c>
      <c r="U7" s="136">
        <v>3.6126030853334412</v>
      </c>
      <c r="V7" s="136">
        <v>3.7991108564893654</v>
      </c>
      <c r="W7" s="125">
        <f>AVERAGE(Q7:V7)</f>
        <v>3.6464111009601723</v>
      </c>
      <c r="X7" s="125">
        <f t="shared" si="12"/>
        <v>-9.1905568332247611E-2</v>
      </c>
      <c r="Y7" s="124">
        <f>_xlfn.STDEV.P(Q7:V7)</f>
        <v>9.0265561898209612E-2</v>
      </c>
      <c r="Z7" s="125">
        <f t="shared" si="13"/>
        <v>0.60274705477900703</v>
      </c>
      <c r="AA7" s="125">
        <f t="shared" si="5"/>
        <v>0.66334930123423952</v>
      </c>
      <c r="AB7" s="124" t="s">
        <v>315</v>
      </c>
      <c r="AC7" s="119">
        <v>4.0213992359604562</v>
      </c>
      <c r="AD7" s="119">
        <v>3.9568286884067114</v>
      </c>
      <c r="AE7" s="119">
        <v>3.9856666537653487</v>
      </c>
      <c r="AF7" s="119">
        <v>3.9910706541992149</v>
      </c>
      <c r="AG7" s="119">
        <v>4.0024862068513114</v>
      </c>
      <c r="AH7" s="119">
        <v>4.1045294611713103</v>
      </c>
      <c r="AI7" s="125">
        <f>AVERAGE(AC7:AH7)</f>
        <v>4.0103301500590591</v>
      </c>
      <c r="AJ7" s="125">
        <f t="shared" si="14"/>
        <v>-0.45582461743113445</v>
      </c>
      <c r="AK7" s="124">
        <f>_xlfn.STDEV.P(AC7:AH7)</f>
        <v>4.6366627637602374E-2</v>
      </c>
      <c r="AL7" s="125">
        <f t="shared" ref="AL7" si="16">((POWER((AH7/AC7),1/5))-1)*100</f>
        <v>0.41006246149941639</v>
      </c>
      <c r="AM7" s="125">
        <f t="shared" ref="AM7:AM18" si="17">100*((AVERAGE(AD7/AC7,AE7/AD7,AF7/AE7,AG7/AF7,AH7/AG7))-1)</f>
        <v>0.41885027371051375</v>
      </c>
    </row>
    <row r="8" spans="1:39" ht="18.75" x14ac:dyDescent="0.25">
      <c r="A8" s="132" t="s">
        <v>500</v>
      </c>
      <c r="B8" s="133" t="s">
        <v>501</v>
      </c>
      <c r="C8" s="124" t="s">
        <v>316</v>
      </c>
      <c r="D8" s="125">
        <v>4.1489158549862886</v>
      </c>
      <c r="E8" s="125">
        <v>4.224955209419222</v>
      </c>
      <c r="F8" s="125">
        <v>4.2917677577930968</v>
      </c>
      <c r="G8" s="125">
        <v>4.1754922641734442</v>
      </c>
      <c r="H8" s="125">
        <v>4.2858297357754038</v>
      </c>
      <c r="I8" s="125">
        <v>4.3497496774014861</v>
      </c>
      <c r="J8" s="125">
        <f t="shared" si="0"/>
        <v>4.2461184165914903</v>
      </c>
      <c r="K8" s="125">
        <f t="shared" si="9"/>
        <v>0.11611841659149036</v>
      </c>
      <c r="L8" s="124">
        <f t="shared" si="1"/>
        <v>6.986243884275152E-2</v>
      </c>
      <c r="M8" s="125">
        <f t="shared" si="10"/>
        <v>0.94990801066381358</v>
      </c>
      <c r="N8" s="125">
        <f t="shared" si="2"/>
        <v>0.9677580840612432</v>
      </c>
      <c r="O8" s="125">
        <f t="shared" si="11"/>
        <v>1.2077580840612432</v>
      </c>
      <c r="P8" s="124" t="s">
        <v>316</v>
      </c>
      <c r="Q8" s="136">
        <v>4.1432141240221165</v>
      </c>
      <c r="R8" s="136">
        <v>4.1631865135963171</v>
      </c>
      <c r="S8" s="136">
        <v>4.1735779280411256</v>
      </c>
      <c r="T8" s="136">
        <v>4.3992609553383355</v>
      </c>
      <c r="U8" s="136">
        <v>4.5482879280994153</v>
      </c>
      <c r="V8" s="136">
        <v>4.6050521250847458</v>
      </c>
      <c r="W8" s="125">
        <f t="shared" si="3"/>
        <v>4.3387632623636767</v>
      </c>
      <c r="X8" s="125">
        <f t="shared" si="12"/>
        <v>-9.2644845772186457E-2</v>
      </c>
      <c r="Y8" s="124">
        <f t="shared" si="4"/>
        <v>0.1892190836505423</v>
      </c>
      <c r="Z8" s="125">
        <f>((POWER((V8/Q8),1/5))-1)*100</f>
        <v>2.136138519873132</v>
      </c>
      <c r="AA8" s="125">
        <f t="shared" si="5"/>
        <v>2.1549312832717993</v>
      </c>
      <c r="AB8" s="124" t="s">
        <v>316</v>
      </c>
      <c r="AC8" s="119">
        <v>4.7148896382736796</v>
      </c>
      <c r="AD8" s="119">
        <v>4.6291088945087306</v>
      </c>
      <c r="AE8" s="119">
        <v>4.721721667557885</v>
      </c>
      <c r="AF8" s="119">
        <v>4.6920355989836446</v>
      </c>
      <c r="AG8" s="119">
        <v>4.9149278327511441</v>
      </c>
      <c r="AH8" s="119">
        <v>4.9251975577554203</v>
      </c>
      <c r="AI8" s="125">
        <f t="shared" ref="AI8:AI18" si="18">AVERAGE(AC8:AH8)</f>
        <v>4.766313531638418</v>
      </c>
      <c r="AJ8" s="125">
        <f t="shared" si="14"/>
        <v>-0.52019511504692773</v>
      </c>
      <c r="AK8" s="124">
        <f t="shared" ref="AK8:AK18" si="19">_xlfn.STDEV.P(AC8:AH8)</f>
        <v>0.11277227727496776</v>
      </c>
      <c r="AL8" s="125">
        <f>((POWER((AH8/AC8),1/5))-1)*100</f>
        <v>0.87659736352072581</v>
      </c>
      <c r="AM8" s="125">
        <f t="shared" si="17"/>
        <v>0.90239542924734906</v>
      </c>
    </row>
    <row r="9" spans="1:39" ht="18.75" x14ac:dyDescent="0.25">
      <c r="A9" s="132" t="s">
        <v>459</v>
      </c>
      <c r="B9" s="137" t="s">
        <v>86</v>
      </c>
      <c r="C9" s="124" t="s">
        <v>317</v>
      </c>
      <c r="D9" s="125">
        <v>3.3826559999999999</v>
      </c>
      <c r="E9" s="125">
        <v>3.4314892857808856</v>
      </c>
      <c r="F9" s="125">
        <v>3.6611886133625413</v>
      </c>
      <c r="G9" s="125">
        <v>3.9339121277620395</v>
      </c>
      <c r="H9" s="125">
        <v>3.9212469656401581</v>
      </c>
      <c r="I9" s="125">
        <v>4.0965129120458519</v>
      </c>
      <c r="J9" s="125">
        <f t="shared" si="0"/>
        <v>3.7378343174319126</v>
      </c>
      <c r="K9" s="125">
        <f t="shared" si="9"/>
        <v>-0.39216568256808726</v>
      </c>
      <c r="L9" s="124">
        <f t="shared" si="1"/>
        <v>0.26664912056988932</v>
      </c>
      <c r="M9" s="125">
        <f t="shared" si="10"/>
        <v>3.9037683602128892</v>
      </c>
      <c r="N9" s="125">
        <f t="shared" si="2"/>
        <v>3.9468494615312766</v>
      </c>
      <c r="O9" s="125">
        <f t="shared" si="11"/>
        <v>4.1868494615312768</v>
      </c>
      <c r="P9" s="124" t="s">
        <v>317</v>
      </c>
      <c r="Q9" s="136">
        <v>4.487286555532549</v>
      </c>
      <c r="R9" s="136">
        <v>4.3873946206947592</v>
      </c>
      <c r="S9" s="136">
        <v>4.1882888651885546</v>
      </c>
      <c r="T9" s="136">
        <v>4.3157752721276772</v>
      </c>
      <c r="U9" s="136">
        <v>4.2306974031235818</v>
      </c>
      <c r="V9" s="136">
        <v>4.1869132266039379</v>
      </c>
      <c r="W9" s="125">
        <f t="shared" si="3"/>
        <v>4.2993926572118433</v>
      </c>
      <c r="X9" s="125">
        <f t="shared" si="12"/>
        <v>-0.56155833977993064</v>
      </c>
      <c r="Y9" s="124">
        <f t="shared" si="4"/>
        <v>0.11032645914177026</v>
      </c>
      <c r="Z9" s="125">
        <f t="shared" si="13"/>
        <v>-1.3761320507725827</v>
      </c>
      <c r="AA9" s="125">
        <f t="shared" si="5"/>
        <v>-1.3453206165524256</v>
      </c>
      <c r="AB9" s="124" t="s">
        <v>317</v>
      </c>
      <c r="AC9" s="119">
        <v>5.2447822642020894</v>
      </c>
      <c r="AD9" s="119">
        <v>5.1491596402356858</v>
      </c>
      <c r="AE9" s="119">
        <v>4.9188354256800704</v>
      </c>
      <c r="AF9" s="119">
        <v>4.674126332528207</v>
      </c>
      <c r="AG9" s="119">
        <v>4.5625090857042618</v>
      </c>
      <c r="AH9" s="119">
        <v>4.5778643980172626</v>
      </c>
      <c r="AI9" s="125">
        <f t="shared" si="18"/>
        <v>4.8545461910612628</v>
      </c>
      <c r="AJ9" s="125">
        <f t="shared" si="14"/>
        <v>-1.1167118736293502</v>
      </c>
      <c r="AK9" s="124">
        <f t="shared" si="19"/>
        <v>0.27006301541279887</v>
      </c>
      <c r="AL9" s="125">
        <f t="shared" ref="AL9:AL18" si="20">((POWER((AH9/AC9),1/5))-1)*100</f>
        <v>-2.6833630654107599</v>
      </c>
      <c r="AM9" s="125">
        <f t="shared" si="17"/>
        <v>-2.6645213040087379</v>
      </c>
    </row>
    <row r="10" spans="1:39" ht="18.75" x14ac:dyDescent="0.25">
      <c r="A10" s="132" t="s">
        <v>460</v>
      </c>
      <c r="B10" s="137" t="s">
        <v>87</v>
      </c>
      <c r="C10" s="124" t="s">
        <v>318</v>
      </c>
      <c r="D10" s="125">
        <v>2.4112420000000001</v>
      </c>
      <c r="E10" s="125">
        <v>2.3047653198135198</v>
      </c>
      <c r="F10" s="125">
        <v>2.2389938400876233</v>
      </c>
      <c r="G10" s="125">
        <v>2.157377740509915</v>
      </c>
      <c r="H10" s="125">
        <v>2.1942413233640843</v>
      </c>
      <c r="I10" s="125">
        <v>2.1379454961497721</v>
      </c>
      <c r="J10" s="125">
        <f t="shared" si="0"/>
        <v>2.240760953320819</v>
      </c>
      <c r="K10" s="125">
        <f t="shared" si="9"/>
        <v>-1.8892390466791809</v>
      </c>
      <c r="L10" s="124">
        <f t="shared" si="1"/>
        <v>9.3853896455618216E-2</v>
      </c>
      <c r="M10" s="125">
        <f t="shared" si="10"/>
        <v>-2.3772211181533276</v>
      </c>
      <c r="N10" s="125">
        <f t="shared" si="2"/>
        <v>-2.3543338410041081</v>
      </c>
      <c r="O10" s="125">
        <f t="shared" si="11"/>
        <v>-2.1143338410041084</v>
      </c>
      <c r="P10" s="124" t="s">
        <v>318</v>
      </c>
      <c r="Q10" s="136">
        <v>4.0377226793604075</v>
      </c>
      <c r="R10" s="136">
        <v>3.8642546760850403</v>
      </c>
      <c r="S10" s="136">
        <v>3.7561723682333525</v>
      </c>
      <c r="T10" s="136">
        <v>3.9567779536284529</v>
      </c>
      <c r="U10" s="136">
        <v>3.858319378205517</v>
      </c>
      <c r="V10" s="136">
        <v>3.9432510710375857</v>
      </c>
      <c r="W10" s="125">
        <f t="shared" si="3"/>
        <v>3.9027496877583929</v>
      </c>
      <c r="X10" s="125">
        <f t="shared" si="12"/>
        <v>-1.6619887344375739</v>
      </c>
      <c r="Y10" s="124">
        <f t="shared" si="4"/>
        <v>8.917955011500972E-2</v>
      </c>
      <c r="Z10" s="125">
        <f t="shared" si="13"/>
        <v>-0.47238696277525083</v>
      </c>
      <c r="AA10" s="125">
        <f t="shared" si="5"/>
        <v>-0.40791205883417003</v>
      </c>
      <c r="AB10" s="124" t="s">
        <v>318</v>
      </c>
      <c r="AC10" s="119">
        <v>5.2743933817386317</v>
      </c>
      <c r="AD10" s="119">
        <v>5.2055349002231122</v>
      </c>
      <c r="AE10" s="119">
        <v>5.1921627021094636</v>
      </c>
      <c r="AF10" s="119">
        <v>5.1286792281420865</v>
      </c>
      <c r="AG10" s="119">
        <v>5.1190137565128309</v>
      </c>
      <c r="AH10" s="119">
        <v>5.1461204820546529</v>
      </c>
      <c r="AI10" s="125">
        <f t="shared" si="18"/>
        <v>5.1776507417967963</v>
      </c>
      <c r="AJ10" s="125">
        <f t="shared" si="14"/>
        <v>-2.9368897884759773</v>
      </c>
      <c r="AK10" s="124">
        <f t="shared" si="19"/>
        <v>5.3506890737561943E-2</v>
      </c>
      <c r="AL10" s="125">
        <f t="shared" si="20"/>
        <v>-0.49120059837662877</v>
      </c>
      <c r="AM10" s="125">
        <f t="shared" si="17"/>
        <v>-0.4888032567268441</v>
      </c>
    </row>
    <row r="11" spans="1:39" ht="18.75" x14ac:dyDescent="0.25">
      <c r="A11" s="132" t="s">
        <v>461</v>
      </c>
      <c r="B11" s="137" t="s">
        <v>88</v>
      </c>
      <c r="C11" s="124" t="s">
        <v>319</v>
      </c>
      <c r="D11" s="125">
        <v>3.4595980000000002</v>
      </c>
      <c r="E11" s="125">
        <v>3.4293863703962706</v>
      </c>
      <c r="F11" s="125">
        <v>3.5191581180722888</v>
      </c>
      <c r="G11" s="125">
        <v>3.2464332235127475</v>
      </c>
      <c r="H11" s="125">
        <v>2.9934416625528466</v>
      </c>
      <c r="I11" s="125">
        <v>3.068256340781562</v>
      </c>
      <c r="J11" s="125">
        <f t="shared" si="0"/>
        <v>3.2860456192192857</v>
      </c>
      <c r="K11" s="125">
        <f t="shared" si="9"/>
        <v>-0.84395438078071416</v>
      </c>
      <c r="L11" s="124">
        <f t="shared" si="1"/>
        <v>0.19984444955056874</v>
      </c>
      <c r="M11" s="125">
        <f t="shared" si="10"/>
        <v>-2.3722679287788484</v>
      </c>
      <c r="N11" s="125">
        <f t="shared" si="2"/>
        <v>-2.2597782440364811</v>
      </c>
      <c r="O11" s="125">
        <f t="shared" si="11"/>
        <v>-2.0197782440364813</v>
      </c>
      <c r="P11" s="124" t="s">
        <v>319</v>
      </c>
      <c r="Q11" s="136">
        <v>4.4161048035266202</v>
      </c>
      <c r="R11" s="136">
        <v>4.2853056828058991</v>
      </c>
      <c r="S11" s="136">
        <v>4.1500832406340278</v>
      </c>
      <c r="T11" s="136">
        <v>4.2981883153763105</v>
      </c>
      <c r="U11" s="136">
        <v>4.155538366434584</v>
      </c>
      <c r="V11" s="136">
        <v>4.193866067236443</v>
      </c>
      <c r="W11" s="125">
        <f t="shared" si="3"/>
        <v>4.2498477460023141</v>
      </c>
      <c r="X11" s="125">
        <f t="shared" si="12"/>
        <v>-0.96380212678302835</v>
      </c>
      <c r="Y11" s="124">
        <f t="shared" si="4"/>
        <v>9.4177712393187646E-2</v>
      </c>
      <c r="Z11" s="125">
        <f t="shared" si="13"/>
        <v>-1.0273868285716969</v>
      </c>
      <c r="AA11" s="125">
        <f t="shared" si="5"/>
        <v>-0.98902857763414342</v>
      </c>
      <c r="AB11" s="124" t="s">
        <v>319</v>
      </c>
      <c r="AC11" s="119">
        <v>4.8766460832624716</v>
      </c>
      <c r="AD11" s="119">
        <v>4.8209021054703092</v>
      </c>
      <c r="AE11" s="119">
        <v>4.7837863134642262</v>
      </c>
      <c r="AF11" s="119">
        <v>4.6711882268236558</v>
      </c>
      <c r="AG11" s="119">
        <v>4.5822453171378976</v>
      </c>
      <c r="AH11" s="119">
        <v>4.8613711851750168</v>
      </c>
      <c r="AI11" s="125">
        <f t="shared" si="18"/>
        <v>4.7660232052222629</v>
      </c>
      <c r="AJ11" s="125">
        <f t="shared" si="14"/>
        <v>-1.4799775860029771</v>
      </c>
      <c r="AK11" s="124">
        <f t="shared" si="19"/>
        <v>0.10600618331842263</v>
      </c>
      <c r="AL11" s="125">
        <f t="shared" si="20"/>
        <v>-6.2723731931579874E-2</v>
      </c>
      <c r="AM11" s="125">
        <f t="shared" si="17"/>
        <v>-1.5865411449844657E-2</v>
      </c>
    </row>
    <row r="12" spans="1:39" ht="18.75" x14ac:dyDescent="0.25">
      <c r="A12" s="132" t="s">
        <v>462</v>
      </c>
      <c r="B12" s="137" t="s">
        <v>89</v>
      </c>
      <c r="C12" s="124" t="s">
        <v>320</v>
      </c>
      <c r="D12" s="125">
        <v>3.464636</v>
      </c>
      <c r="E12" s="125">
        <v>3.5049199736596739</v>
      </c>
      <c r="F12" s="125">
        <v>3.5529004278203726</v>
      </c>
      <c r="G12" s="125">
        <v>3.4940881430594901</v>
      </c>
      <c r="H12" s="125">
        <v>3.3180302242052182</v>
      </c>
      <c r="I12" s="125">
        <v>3.2863759172334381</v>
      </c>
      <c r="J12" s="125">
        <f t="shared" si="0"/>
        <v>3.4368251143296984</v>
      </c>
      <c r="K12" s="125">
        <f t="shared" si="9"/>
        <v>-0.6931748856703015</v>
      </c>
      <c r="L12" s="124">
        <f t="shared" si="1"/>
        <v>9.9087566422163251E-2</v>
      </c>
      <c r="M12" s="125">
        <f t="shared" si="10"/>
        <v>-1.0508825153639378</v>
      </c>
      <c r="N12" s="125">
        <f t="shared" si="2"/>
        <v>-1.0232826521323957</v>
      </c>
      <c r="O12" s="125">
        <f t="shared" si="11"/>
        <v>-0.78328265213239567</v>
      </c>
      <c r="P12" s="124" t="s">
        <v>320</v>
      </c>
      <c r="Q12" s="136">
        <v>4.1119615378611343</v>
      </c>
      <c r="R12" s="136">
        <v>3.997510856710385</v>
      </c>
      <c r="S12" s="136">
        <v>3.8793695211040919</v>
      </c>
      <c r="T12" s="136">
        <v>4.0392431116187844</v>
      </c>
      <c r="U12" s="136">
        <v>3.9057856539349474</v>
      </c>
      <c r="V12" s="136">
        <v>4.0146147318537038</v>
      </c>
      <c r="W12" s="125">
        <f t="shared" si="3"/>
        <v>3.9914142355138416</v>
      </c>
      <c r="X12" s="125">
        <f t="shared" si="12"/>
        <v>-0.55458912118414316</v>
      </c>
      <c r="Y12" s="124">
        <f t="shared" si="4"/>
        <v>7.8825712094761483E-2</v>
      </c>
      <c r="Z12" s="125">
        <f t="shared" si="13"/>
        <v>-0.47802956197104951</v>
      </c>
      <c r="AA12" s="125">
        <f t="shared" si="5"/>
        <v>-0.42705499569791749</v>
      </c>
      <c r="AB12" s="124" t="s">
        <v>320</v>
      </c>
      <c r="AC12" s="119">
        <v>4.9823057190288704</v>
      </c>
      <c r="AD12" s="119">
        <v>4.9333699540626883</v>
      </c>
      <c r="AE12" s="119">
        <v>4.9058535656472868</v>
      </c>
      <c r="AF12" s="119">
        <v>4.9548655844602658</v>
      </c>
      <c r="AG12" s="119">
        <v>5.0105530079451572</v>
      </c>
      <c r="AH12" s="119">
        <v>4.9887219155675959</v>
      </c>
      <c r="AI12" s="125">
        <f t="shared" si="18"/>
        <v>4.9626116244519771</v>
      </c>
      <c r="AJ12" s="125">
        <f t="shared" si="14"/>
        <v>-1.5257865101222787</v>
      </c>
      <c r="AK12" s="124">
        <f t="shared" si="19"/>
        <v>3.5366025543761226E-2</v>
      </c>
      <c r="AL12" s="125">
        <f t="shared" si="20"/>
        <v>2.5742675577644647E-2</v>
      </c>
      <c r="AM12" s="125">
        <f t="shared" si="17"/>
        <v>2.9458332095311235E-2</v>
      </c>
    </row>
    <row r="13" spans="1:39" ht="18.75" x14ac:dyDescent="0.25">
      <c r="A13" s="132" t="s">
        <v>508</v>
      </c>
      <c r="B13" s="133" t="s">
        <v>509</v>
      </c>
      <c r="C13" s="124" t="s">
        <v>321</v>
      </c>
      <c r="D13" s="125">
        <v>2.6604254553487241</v>
      </c>
      <c r="E13" s="125">
        <v>2.7246477911334872</v>
      </c>
      <c r="F13" s="125">
        <v>2.7386027749369624</v>
      </c>
      <c r="G13" s="125">
        <v>2.5872180943155141</v>
      </c>
      <c r="H13" s="125">
        <v>2.4929788035900273</v>
      </c>
      <c r="I13" s="125">
        <v>2.4731563564270709</v>
      </c>
      <c r="J13" s="125">
        <f t="shared" si="0"/>
        <v>2.6128382126252974</v>
      </c>
      <c r="K13" s="125">
        <f t="shared" si="9"/>
        <v>-1.5171617873747025</v>
      </c>
      <c r="L13" s="124">
        <f t="shared" si="1"/>
        <v>0.10417640647567915</v>
      </c>
      <c r="M13" s="125">
        <f t="shared" si="10"/>
        <v>-1.4492132077741027</v>
      </c>
      <c r="N13" s="125">
        <f t="shared" si="2"/>
        <v>-1.4078540181073129</v>
      </c>
      <c r="O13" s="125">
        <f t="shared" si="11"/>
        <v>-1.1678540181073129</v>
      </c>
      <c r="P13" s="124" t="s">
        <v>321</v>
      </c>
      <c r="Q13" s="136">
        <v>4.2426981782206052</v>
      </c>
      <c r="R13" s="136">
        <v>4.1792585068441817</v>
      </c>
      <c r="S13" s="136">
        <v>4.076143422442204</v>
      </c>
      <c r="T13" s="136">
        <v>4.3233338663305236</v>
      </c>
      <c r="U13" s="136">
        <v>4.1344779903118614</v>
      </c>
      <c r="V13" s="136">
        <v>4.1870604822568938</v>
      </c>
      <c r="W13" s="125">
        <f t="shared" si="3"/>
        <v>4.1904954077343781</v>
      </c>
      <c r="X13" s="125">
        <f t="shared" si="12"/>
        <v>-1.5776571951090808</v>
      </c>
      <c r="Y13" s="124">
        <f t="shared" si="4"/>
        <v>7.8234241840598628E-2</v>
      </c>
      <c r="Z13" s="125">
        <f t="shared" si="13"/>
        <v>-0.26366174937432207</v>
      </c>
      <c r="AA13" s="125">
        <f t="shared" si="5"/>
        <v>-0.1989478225283059</v>
      </c>
      <c r="AB13" s="124" t="s">
        <v>321</v>
      </c>
      <c r="AC13" s="119">
        <v>5.2256980162736699</v>
      </c>
      <c r="AD13" s="119">
        <v>5.2152057344716729</v>
      </c>
      <c r="AE13" s="119">
        <v>5.1929996162955501</v>
      </c>
      <c r="AF13" s="119">
        <v>5.1310063158901587</v>
      </c>
      <c r="AG13" s="119">
        <v>5.0497139770250588</v>
      </c>
      <c r="AH13" s="119">
        <v>5.1009733874294731</v>
      </c>
      <c r="AI13" s="125">
        <f t="shared" si="18"/>
        <v>5.1525995078975972</v>
      </c>
      <c r="AJ13" s="125">
        <f t="shared" si="14"/>
        <v>-2.5397612952722999</v>
      </c>
      <c r="AK13" s="124">
        <f t="shared" si="19"/>
        <v>6.4046929421324908E-2</v>
      </c>
      <c r="AL13" s="125">
        <f t="shared" si="20"/>
        <v>-0.48197473137470137</v>
      </c>
      <c r="AM13" s="125">
        <f t="shared" si="17"/>
        <v>-0.4779207724011747</v>
      </c>
    </row>
    <row r="14" spans="1:39" ht="18.75" x14ac:dyDescent="0.25">
      <c r="A14" s="132" t="s">
        <v>237</v>
      </c>
      <c r="B14" s="137" t="s">
        <v>91</v>
      </c>
      <c r="C14" s="124" t="s">
        <v>322</v>
      </c>
      <c r="D14" s="125">
        <v>3.9189910612784962</v>
      </c>
      <c r="E14" s="125">
        <v>4.0021402348467774</v>
      </c>
      <c r="F14" s="125">
        <v>4.0686888316854777</v>
      </c>
      <c r="G14" s="125">
        <v>3.9953577229033894</v>
      </c>
      <c r="H14" s="125">
        <v>4.0537237670212587</v>
      </c>
      <c r="I14" s="125">
        <v>4.1205435876425138</v>
      </c>
      <c r="J14" s="125">
        <f t="shared" si="0"/>
        <v>4.0265742008963192</v>
      </c>
      <c r="K14" s="125">
        <f t="shared" si="9"/>
        <v>-0.10342579910368066</v>
      </c>
      <c r="L14" s="124">
        <f t="shared" si="1"/>
        <v>6.388349530976517E-2</v>
      </c>
      <c r="M14" s="125">
        <f t="shared" si="10"/>
        <v>1.0080641779507848</v>
      </c>
      <c r="N14" s="125">
        <f t="shared" si="2"/>
        <v>1.0182797931262977</v>
      </c>
      <c r="O14" s="125">
        <f t="shared" si="11"/>
        <v>1.2582797931262977</v>
      </c>
      <c r="P14" s="124" t="s">
        <v>322</v>
      </c>
      <c r="Q14" s="136">
        <v>4.1844701806370113</v>
      </c>
      <c r="R14" s="136">
        <v>4.1867734354951152</v>
      </c>
      <c r="S14" s="136">
        <v>4.1728005173063831</v>
      </c>
      <c r="T14" s="136">
        <v>4.4015964807155372</v>
      </c>
      <c r="U14" s="136">
        <v>4.4772507250852671</v>
      </c>
      <c r="V14" s="136">
        <v>4.5364685120660511</v>
      </c>
      <c r="W14" s="125">
        <f t="shared" si="3"/>
        <v>4.3265599752175605</v>
      </c>
      <c r="X14" s="125">
        <f t="shared" si="12"/>
        <v>-0.29998577432124129</v>
      </c>
      <c r="Y14" s="124">
        <f t="shared" si="4"/>
        <v>0.15042801733917471</v>
      </c>
      <c r="Z14" s="125">
        <f t="shared" si="13"/>
        <v>1.628492766283407</v>
      </c>
      <c r="AA14" s="125">
        <f t="shared" si="5"/>
        <v>1.6491526180575367</v>
      </c>
      <c r="AB14" s="124" t="s">
        <v>322</v>
      </c>
      <c r="AC14" s="119">
        <v>4.8446790699426563</v>
      </c>
      <c r="AD14" s="119">
        <v>4.781574262119892</v>
      </c>
      <c r="AE14" s="119">
        <v>4.8528104071977349</v>
      </c>
      <c r="AF14" s="119">
        <v>4.8161041229977881</v>
      </c>
      <c r="AG14" s="119">
        <v>4.9682966245608551</v>
      </c>
      <c r="AH14" s="119">
        <v>4.9873588130505855</v>
      </c>
      <c r="AI14" s="125">
        <f t="shared" si="18"/>
        <v>4.8751372166449185</v>
      </c>
      <c r="AJ14" s="125">
        <f t="shared" si="14"/>
        <v>-0.84856301574859927</v>
      </c>
      <c r="AK14" s="124">
        <f t="shared" si="19"/>
        <v>7.6308015861938E-2</v>
      </c>
      <c r="AL14" s="125">
        <f t="shared" si="20"/>
        <v>0.58219761979274587</v>
      </c>
      <c r="AM14" s="125">
        <f t="shared" si="17"/>
        <v>0.59492107849106191</v>
      </c>
    </row>
    <row r="15" spans="1:39" ht="18.75" x14ac:dyDescent="0.25">
      <c r="A15" s="132" t="s">
        <v>463</v>
      </c>
      <c r="B15" s="137" t="s">
        <v>92</v>
      </c>
      <c r="C15" s="124" t="s">
        <v>323</v>
      </c>
      <c r="D15" s="125">
        <v>3.8957929999999998</v>
      </c>
      <c r="E15" s="125">
        <v>3.9101235468531468</v>
      </c>
      <c r="F15" s="125">
        <v>4.0143015235487409</v>
      </c>
      <c r="G15" s="125">
        <v>3.9387927150141637</v>
      </c>
      <c r="H15" s="125">
        <v>3.838914589681699</v>
      </c>
      <c r="I15" s="125">
        <v>3.8685755074453017</v>
      </c>
      <c r="J15" s="125">
        <f t="shared" si="0"/>
        <v>3.9110834804238421</v>
      </c>
      <c r="K15" s="125">
        <f t="shared" si="9"/>
        <v>-0.21891651957615776</v>
      </c>
      <c r="L15" s="124">
        <f t="shared" si="1"/>
        <v>5.5784948582126105E-2</v>
      </c>
      <c r="M15" s="125">
        <f t="shared" si="10"/>
        <v>-0.14011973254349774</v>
      </c>
      <c r="N15" s="125">
        <f t="shared" si="2"/>
        <v>-0.12239013929107312</v>
      </c>
      <c r="O15" s="125">
        <f t="shared" si="11"/>
        <v>0.11760986070892687</v>
      </c>
      <c r="P15" s="124" t="s">
        <v>323</v>
      </c>
      <c r="Q15" s="136">
        <v>4.4271158875208316</v>
      </c>
      <c r="R15" s="136">
        <v>4.3581781270604134</v>
      </c>
      <c r="S15" s="136">
        <v>4.3021592019777799</v>
      </c>
      <c r="T15" s="136">
        <v>4.4749460880563552</v>
      </c>
      <c r="U15" s="136">
        <v>4.4136642048637498</v>
      </c>
      <c r="V15" s="136">
        <v>4.546908049745551</v>
      </c>
      <c r="W15" s="125">
        <f t="shared" si="3"/>
        <v>4.4204952598707798</v>
      </c>
      <c r="X15" s="125">
        <f t="shared" si="12"/>
        <v>-0.50941177944693772</v>
      </c>
      <c r="Y15" s="124">
        <f t="shared" si="4"/>
        <v>7.8445766612320625E-2</v>
      </c>
      <c r="Z15" s="125">
        <f t="shared" si="13"/>
        <v>0.53541065945790223</v>
      </c>
      <c r="AA15" s="125">
        <f t="shared" si="5"/>
        <v>0.56463743302974656</v>
      </c>
      <c r="AB15" s="124" t="s">
        <v>323</v>
      </c>
      <c r="AC15" s="119">
        <v>5.2714354807048265</v>
      </c>
      <c r="AD15" s="119">
        <v>5.2697924681385002</v>
      </c>
      <c r="AE15" s="119">
        <v>5.2232569853211182</v>
      </c>
      <c r="AF15" s="119">
        <v>5.1608499695745094</v>
      </c>
      <c r="AG15" s="119">
        <v>5.1831290432628281</v>
      </c>
      <c r="AH15" s="119">
        <v>5.3010951921431211</v>
      </c>
      <c r="AI15" s="125">
        <f t="shared" si="18"/>
        <v>5.2349265231908175</v>
      </c>
      <c r="AJ15" s="125">
        <f t="shared" si="14"/>
        <v>-1.3238430427669754</v>
      </c>
      <c r="AK15" s="124">
        <f t="shared" si="19"/>
        <v>5.0387372233240288E-2</v>
      </c>
      <c r="AL15" s="125">
        <f t="shared" si="20"/>
        <v>0.11227751495859195</v>
      </c>
      <c r="AM15" s="125">
        <f t="shared" si="17"/>
        <v>0.11972747800861328</v>
      </c>
    </row>
    <row r="16" spans="1:39" ht="18.75" x14ac:dyDescent="0.25">
      <c r="A16" s="132" t="s">
        <v>464</v>
      </c>
      <c r="B16" s="137" t="s">
        <v>93</v>
      </c>
      <c r="C16" s="124" t="s">
        <v>324</v>
      </c>
      <c r="D16" s="125">
        <v>3.5043169999999999</v>
      </c>
      <c r="E16" s="125">
        <v>3.553327588111888</v>
      </c>
      <c r="F16" s="125">
        <v>3.7115780736035049</v>
      </c>
      <c r="G16" s="125">
        <v>3.6467352664305945</v>
      </c>
      <c r="H16" s="125">
        <v>3.5459731091306974</v>
      </c>
      <c r="I16" s="125">
        <v>3.5902280982449764</v>
      </c>
      <c r="J16" s="125">
        <f t="shared" si="0"/>
        <v>3.5920265225869437</v>
      </c>
      <c r="K16" s="125">
        <f t="shared" si="9"/>
        <v>-0.53797347741305623</v>
      </c>
      <c r="L16" s="124">
        <f t="shared" si="1"/>
        <v>6.9041459894804813E-2</v>
      </c>
      <c r="M16" s="125">
        <f t="shared" si="10"/>
        <v>0.48557713479195908</v>
      </c>
      <c r="N16" s="125">
        <f t="shared" si="2"/>
        <v>0.51801564876723383</v>
      </c>
      <c r="O16" s="125">
        <f t="shared" si="11"/>
        <v>0.75801564876723382</v>
      </c>
      <c r="P16" s="124" t="s">
        <v>324</v>
      </c>
      <c r="Q16" s="136">
        <v>3.2630493708940254</v>
      </c>
      <c r="R16" s="136">
        <v>3.3121647401123382</v>
      </c>
      <c r="S16" s="136">
        <v>3.2151898143097144</v>
      </c>
      <c r="T16" s="136">
        <v>3.3866071225641248</v>
      </c>
      <c r="U16" s="136">
        <v>3.3497518412317469</v>
      </c>
      <c r="V16" s="136">
        <v>3.4865119343552373</v>
      </c>
      <c r="W16" s="125">
        <f t="shared" si="3"/>
        <v>3.3355458039111983</v>
      </c>
      <c r="X16" s="125">
        <f t="shared" si="12"/>
        <v>0.2564807186757454</v>
      </c>
      <c r="Y16" s="124">
        <f t="shared" si="4"/>
        <v>8.7452666700056886E-2</v>
      </c>
      <c r="Z16" s="125">
        <f t="shared" si="13"/>
        <v>1.3336071145401363</v>
      </c>
      <c r="AA16" s="125">
        <f t="shared" si="5"/>
        <v>1.3806536327910512</v>
      </c>
      <c r="AB16" s="124" t="s">
        <v>324</v>
      </c>
      <c r="AC16" s="119">
        <v>4.1910985502546536</v>
      </c>
      <c r="AD16" s="119">
        <v>4.1670874948938108</v>
      </c>
      <c r="AE16" s="119">
        <v>4.1375019327996521</v>
      </c>
      <c r="AF16" s="119">
        <v>4.0202310561305463</v>
      </c>
      <c r="AG16" s="119">
        <v>3.9858626529995038</v>
      </c>
      <c r="AH16" s="119">
        <v>4.0116056689633357</v>
      </c>
      <c r="AI16" s="125">
        <f t="shared" si="18"/>
        <v>4.0855645593402512</v>
      </c>
      <c r="AJ16" s="125">
        <f t="shared" si="14"/>
        <v>-0.49353803675330754</v>
      </c>
      <c r="AK16" s="124">
        <f t="shared" si="19"/>
        <v>8.181254718039746E-2</v>
      </c>
      <c r="AL16" s="125">
        <f t="shared" si="20"/>
        <v>-0.87160542335099622</v>
      </c>
      <c r="AM16" s="125">
        <f t="shared" si="17"/>
        <v>-0.86525121648037828</v>
      </c>
    </row>
    <row r="17" spans="1:39" ht="18.75" x14ac:dyDescent="0.25">
      <c r="A17" s="132" t="s">
        <v>240</v>
      </c>
      <c r="B17" s="137" t="s">
        <v>94</v>
      </c>
      <c r="C17" s="124" t="s">
        <v>325</v>
      </c>
      <c r="D17" s="125">
        <v>3.7000549999999999</v>
      </c>
      <c r="E17" s="125">
        <v>3.7317255674825174</v>
      </c>
      <c r="F17" s="125">
        <v>3.8629397985761229</v>
      </c>
      <c r="G17" s="125">
        <v>3.7927639907223791</v>
      </c>
      <c r="H17" s="125">
        <v>3.6924438494061982</v>
      </c>
      <c r="I17" s="125">
        <v>3.729401802845139</v>
      </c>
      <c r="J17" s="125">
        <f t="shared" si="0"/>
        <v>3.7515550015053929</v>
      </c>
      <c r="K17" s="125">
        <f t="shared" si="9"/>
        <v>-0.378444998494607</v>
      </c>
      <c r="L17" s="124">
        <f t="shared" si="1"/>
        <v>5.9350797429171431E-2</v>
      </c>
      <c r="M17" s="125">
        <f t="shared" si="10"/>
        <v>0.15812812723074998</v>
      </c>
      <c r="N17" s="125">
        <f t="shared" si="2"/>
        <v>0.18227087843132317</v>
      </c>
      <c r="O17" s="125">
        <f t="shared" si="11"/>
        <v>0.42227087843132316</v>
      </c>
      <c r="P17" s="124" t="s">
        <v>325</v>
      </c>
      <c r="Q17" s="136">
        <v>3.845082629207428</v>
      </c>
      <c r="R17" s="136">
        <v>3.8351714335863769</v>
      </c>
      <c r="S17" s="136">
        <v>3.7586745081437463</v>
      </c>
      <c r="T17" s="136">
        <v>3.9307766053102391</v>
      </c>
      <c r="U17" s="136">
        <v>3.8817080230477483</v>
      </c>
      <c r="V17" s="136">
        <v>4.0167099920503944</v>
      </c>
      <c r="W17" s="125">
        <f t="shared" si="3"/>
        <v>3.8780205318909893</v>
      </c>
      <c r="X17" s="125">
        <f t="shared" si="12"/>
        <v>-0.12646553038559638</v>
      </c>
      <c r="Y17" s="124">
        <f t="shared" si="4"/>
        <v>8.0824904656035368E-2</v>
      </c>
      <c r="Z17" s="125">
        <f t="shared" si="13"/>
        <v>0.8771862237157757</v>
      </c>
      <c r="AA17" s="125">
        <f t="shared" si="5"/>
        <v>0.91120051532640467</v>
      </c>
      <c r="AB17" s="124" t="s">
        <v>325</v>
      </c>
      <c r="AC17" s="119">
        <v>4.7312670154797392</v>
      </c>
      <c r="AD17" s="119">
        <v>4.7184399815161564</v>
      </c>
      <c r="AE17" s="119">
        <v>4.6803794590603855</v>
      </c>
      <c r="AF17" s="119">
        <v>4.5905405128525283</v>
      </c>
      <c r="AG17" s="119">
        <v>4.5844958481311648</v>
      </c>
      <c r="AH17" s="119">
        <v>4.6563504305532293</v>
      </c>
      <c r="AI17" s="125">
        <f t="shared" si="18"/>
        <v>4.6602455412655344</v>
      </c>
      <c r="AJ17" s="125">
        <f t="shared" si="14"/>
        <v>-0.90869053976014147</v>
      </c>
      <c r="AK17" s="124">
        <f t="shared" si="19"/>
        <v>5.6932703262832229E-2</v>
      </c>
      <c r="AL17" s="125">
        <f t="shared" si="20"/>
        <v>-0.31871228485269576</v>
      </c>
      <c r="AM17" s="125">
        <f t="shared" si="17"/>
        <v>-0.31231266646869482</v>
      </c>
    </row>
    <row r="18" spans="1:39" s="97" customFormat="1" ht="18.75" x14ac:dyDescent="0.25">
      <c r="A18" s="128" t="s">
        <v>241</v>
      </c>
      <c r="B18" s="129" t="s">
        <v>559</v>
      </c>
      <c r="C18" s="130" t="s">
        <v>326</v>
      </c>
      <c r="D18" s="131">
        <v>3.8460123741856638</v>
      </c>
      <c r="E18" s="131">
        <v>3.9120020123920236</v>
      </c>
      <c r="F18" s="131">
        <v>4.0001058206490256</v>
      </c>
      <c r="G18" s="131">
        <v>3.9278264788430528</v>
      </c>
      <c r="H18" s="131">
        <v>3.9332971278162381</v>
      </c>
      <c r="I18" s="131">
        <v>3.9901629927100553</v>
      </c>
      <c r="J18" s="131">
        <f t="shared" si="0"/>
        <v>3.9349011344326765</v>
      </c>
      <c r="K18" s="125">
        <f t="shared" si="9"/>
        <v>-0.19509886556732337</v>
      </c>
      <c r="L18" s="130">
        <f t="shared" si="1"/>
        <v>5.1289584976326082E-2</v>
      </c>
      <c r="M18" s="125">
        <f t="shared" si="10"/>
        <v>0.73861874610774425</v>
      </c>
      <c r="N18" s="131">
        <f t="shared" si="2"/>
        <v>0.74920681422834257</v>
      </c>
      <c r="O18" s="125">
        <f t="shared" si="11"/>
        <v>0.98920681422834256</v>
      </c>
      <c r="P18" s="130" t="s">
        <v>326</v>
      </c>
      <c r="Q18" s="136">
        <v>4.0713409968271499</v>
      </c>
      <c r="R18" s="136">
        <v>4.0695727681922023</v>
      </c>
      <c r="S18" s="136">
        <v>4.0347585142521707</v>
      </c>
      <c r="T18" s="136">
        <v>4.244656522247106</v>
      </c>
      <c r="U18" s="136">
        <v>4.2787364910727606</v>
      </c>
      <c r="V18" s="136">
        <v>4.3632156720608304</v>
      </c>
      <c r="W18" s="131">
        <f t="shared" si="3"/>
        <v>4.1770468274420365</v>
      </c>
      <c r="X18" s="125">
        <f t="shared" si="12"/>
        <v>-0.24214569300935995</v>
      </c>
      <c r="Y18" s="130">
        <f t="shared" si="4"/>
        <v>0.1241914230369784</v>
      </c>
      <c r="Z18" s="125">
        <f t="shared" si="13"/>
        <v>1.3943698339892396</v>
      </c>
      <c r="AA18" s="125">
        <f t="shared" si="5"/>
        <v>1.4161246463223032</v>
      </c>
      <c r="AB18" s="130" t="s">
        <v>326</v>
      </c>
      <c r="AC18" s="119">
        <v>4.8068750517883512</v>
      </c>
      <c r="AD18" s="119">
        <v>4.7605295019186453</v>
      </c>
      <c r="AE18" s="119">
        <v>4.7953334244852845</v>
      </c>
      <c r="AF18" s="119">
        <v>4.7409162529493694</v>
      </c>
      <c r="AG18" s="119">
        <v>4.8403630324176259</v>
      </c>
      <c r="AH18" s="119">
        <v>4.8770226855514673</v>
      </c>
      <c r="AI18" s="131">
        <f t="shared" si="18"/>
        <v>4.8035066581851238</v>
      </c>
      <c r="AJ18" s="125">
        <f t="shared" si="14"/>
        <v>-0.86860552375244726</v>
      </c>
      <c r="AK18" s="130">
        <f t="shared" si="19"/>
        <v>4.583619605763356E-2</v>
      </c>
      <c r="AL18" s="125">
        <f t="shared" si="20"/>
        <v>0.29017484758597778</v>
      </c>
      <c r="AM18" s="125">
        <f t="shared" si="17"/>
        <v>0.29742994952326463</v>
      </c>
    </row>
  </sheetData>
  <mergeCells count="3">
    <mergeCell ref="C1:N1"/>
    <mergeCell ref="P1:AA1"/>
    <mergeCell ref="AB1:AM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
  <sheetViews>
    <sheetView workbookViewId="0">
      <pane xSplit="1" topLeftCell="B1" activePane="topRight" state="frozen"/>
      <selection activeCell="E3" sqref="E3:P33"/>
      <selection pane="topRight" activeCell="E3" sqref="E3:P33"/>
    </sheetView>
  </sheetViews>
  <sheetFormatPr defaultRowHeight="15" x14ac:dyDescent="0.25"/>
  <cols>
    <col min="1" max="1" width="54" customWidth="1"/>
    <col min="2" max="2" width="51.42578125" customWidth="1"/>
    <col min="24" max="24" width="13.7109375" customWidth="1"/>
    <col min="36" max="36" width="12.7109375" customWidth="1"/>
  </cols>
  <sheetData>
    <row r="1" spans="1:39" ht="25.5" x14ac:dyDescent="0.35">
      <c r="A1" s="105"/>
      <c r="B1" s="107"/>
      <c r="C1" s="244" t="s">
        <v>530</v>
      </c>
      <c r="D1" s="244"/>
      <c r="E1" s="244"/>
      <c r="F1" s="244"/>
      <c r="G1" s="244"/>
      <c r="H1" s="244"/>
      <c r="I1" s="244"/>
      <c r="J1" s="244"/>
      <c r="K1" s="244"/>
      <c r="L1" s="244"/>
      <c r="M1" s="244"/>
      <c r="N1" s="244"/>
      <c r="O1" s="221"/>
      <c r="P1" s="244" t="s">
        <v>531</v>
      </c>
      <c r="Q1" s="244"/>
      <c r="R1" s="244"/>
      <c r="S1" s="244"/>
      <c r="T1" s="244"/>
      <c r="U1" s="244"/>
      <c r="V1" s="244"/>
      <c r="W1" s="244"/>
      <c r="X1" s="244"/>
      <c r="Y1" s="244"/>
      <c r="Z1" s="244"/>
      <c r="AA1" s="244"/>
      <c r="AB1" s="244" t="s">
        <v>535</v>
      </c>
      <c r="AC1" s="244"/>
      <c r="AD1" s="244"/>
      <c r="AE1" s="244"/>
      <c r="AF1" s="244"/>
      <c r="AG1" s="244"/>
      <c r="AH1" s="244"/>
      <c r="AI1" s="244"/>
      <c r="AJ1" s="244"/>
      <c r="AK1" s="244"/>
      <c r="AL1" s="244"/>
      <c r="AM1" s="244"/>
    </row>
    <row r="2" spans="1:39" ht="28.5" customHeight="1" x14ac:dyDescent="0.25">
      <c r="A2" s="120"/>
      <c r="B2" s="121"/>
      <c r="C2" s="121" t="s">
        <v>419</v>
      </c>
      <c r="D2" s="121">
        <v>2010</v>
      </c>
      <c r="E2" s="121">
        <v>2011</v>
      </c>
      <c r="F2" s="121">
        <v>2012</v>
      </c>
      <c r="G2" s="121">
        <v>2013</v>
      </c>
      <c r="H2" s="121">
        <v>2014</v>
      </c>
      <c r="I2" s="121">
        <v>2015</v>
      </c>
      <c r="J2" s="121" t="s">
        <v>421</v>
      </c>
      <c r="K2" s="121" t="s">
        <v>580</v>
      </c>
      <c r="L2" s="121" t="s">
        <v>420</v>
      </c>
      <c r="M2" s="121" t="s">
        <v>422</v>
      </c>
      <c r="N2" s="121" t="s">
        <v>423</v>
      </c>
      <c r="O2" s="121" t="s">
        <v>583</v>
      </c>
      <c r="P2" s="121" t="s">
        <v>419</v>
      </c>
      <c r="Q2" s="121">
        <v>2010</v>
      </c>
      <c r="R2" s="121">
        <v>2011</v>
      </c>
      <c r="S2" s="121">
        <v>2012</v>
      </c>
      <c r="T2" s="121">
        <v>2013</v>
      </c>
      <c r="U2" s="121">
        <v>2014</v>
      </c>
      <c r="V2" s="121">
        <v>2015</v>
      </c>
      <c r="W2" s="121" t="s">
        <v>421</v>
      </c>
      <c r="X2" s="121" t="s">
        <v>581</v>
      </c>
      <c r="Y2" s="121" t="s">
        <v>420</v>
      </c>
      <c r="Z2" s="121" t="s">
        <v>422</v>
      </c>
      <c r="AA2" s="121" t="s">
        <v>423</v>
      </c>
      <c r="AB2" s="121" t="s">
        <v>419</v>
      </c>
      <c r="AC2" s="121">
        <v>2010</v>
      </c>
      <c r="AD2" s="121">
        <v>2011</v>
      </c>
      <c r="AE2" s="121">
        <v>2012</v>
      </c>
      <c r="AF2" s="121">
        <v>2013</v>
      </c>
      <c r="AG2" s="121">
        <v>2014</v>
      </c>
      <c r="AH2" s="121">
        <v>2015</v>
      </c>
      <c r="AI2" s="121" t="s">
        <v>421</v>
      </c>
      <c r="AJ2" s="121" t="s">
        <v>582</v>
      </c>
      <c r="AK2" s="121" t="s">
        <v>420</v>
      </c>
      <c r="AL2" s="121" t="s">
        <v>422</v>
      </c>
      <c r="AM2" s="121" t="s">
        <v>423</v>
      </c>
    </row>
    <row r="3" spans="1:39" ht="18.75" x14ac:dyDescent="0.25">
      <c r="A3" s="126" t="s">
        <v>465</v>
      </c>
      <c r="B3" s="127" t="s">
        <v>96</v>
      </c>
      <c r="C3" s="124" t="s">
        <v>373</v>
      </c>
      <c r="D3" s="125">
        <v>3.764589</v>
      </c>
      <c r="E3" s="125">
        <v>3.7430725517482522</v>
      </c>
      <c r="F3" s="125">
        <v>3.8094274935377879</v>
      </c>
      <c r="G3" s="125">
        <v>3.6716103191218128</v>
      </c>
      <c r="H3" s="125">
        <v>3.5131851214552379</v>
      </c>
      <c r="I3" s="125">
        <v>3.7324384333704304</v>
      </c>
      <c r="J3" s="125">
        <f t="shared" ref="J3:J13" si="0">AVERAGE(D3:I3)</f>
        <v>3.7057204865389202</v>
      </c>
      <c r="K3" s="125">
        <f>J3-4.13</f>
        <v>-0.42427951346107973</v>
      </c>
      <c r="L3" s="124">
        <f t="shared" ref="L3:L13" si="1">_xlfn.STDEV.P(D3:I3)</f>
        <v>9.5361628346349772E-2</v>
      </c>
      <c r="M3" s="125">
        <f>((POWER((I3/D3),1/5))-1)*100</f>
        <v>-0.1713916843086194</v>
      </c>
      <c r="N3" s="125">
        <f t="shared" ref="N3:N13" si="2">100*((AVERAGE(E3/D3,F3/E3,G3/F3,H3/G3,I3/H3))-1)</f>
        <v>-9.812009923297893E-2</v>
      </c>
      <c r="O3" s="125">
        <f>N3-(-0.24)</f>
        <v>0.14187990076702106</v>
      </c>
      <c r="P3" s="124" t="s">
        <v>373</v>
      </c>
      <c r="Q3" s="136">
        <v>4.114255212042301</v>
      </c>
      <c r="R3" s="136">
        <v>4.0565110099021622</v>
      </c>
      <c r="S3" s="136">
        <v>4.0184333652419006</v>
      </c>
      <c r="T3" s="136">
        <v>4.3038134506436698</v>
      </c>
      <c r="U3" s="136">
        <v>4.323382490567429</v>
      </c>
      <c r="V3" s="136">
        <v>4.3498137645756181</v>
      </c>
      <c r="W3" s="125">
        <f t="shared" ref="W3:W12" si="3">AVERAGE(Q3:V3)</f>
        <v>4.1943682154955129</v>
      </c>
      <c r="X3" s="125">
        <f>J3-W3</f>
        <v>-0.4886477289565927</v>
      </c>
      <c r="Y3" s="124">
        <f t="shared" ref="Y3:Y12" si="4">_xlfn.STDEV.P(Q3:V3)</f>
        <v>0.13488392255803103</v>
      </c>
      <c r="Z3" s="125">
        <f>((POWER((V3/Q3),1/5))-1)*100</f>
        <v>1.1197266744493062</v>
      </c>
      <c r="AA3" s="125">
        <f t="shared" ref="AA3:AA12" si="5">100*((AVERAGE(R3/Q3,S3/R3,T3/S3,U3/T3,V3/U3))-1)</f>
        <v>1.1651253612871226</v>
      </c>
      <c r="AB3" s="124" t="s">
        <v>373</v>
      </c>
      <c r="AC3" s="119">
        <v>4.8629803143498176</v>
      </c>
      <c r="AD3" s="119">
        <v>4.8129061114729739</v>
      </c>
      <c r="AE3" s="119">
        <v>4.7743683875212044</v>
      </c>
      <c r="AF3" s="119">
        <v>4.7457236354208803</v>
      </c>
      <c r="AG3" s="119">
        <v>4.7570478801993641</v>
      </c>
      <c r="AH3" s="119">
        <v>4.8905789705255085</v>
      </c>
      <c r="AI3" s="125">
        <f t="shared" ref="AI3:AI5" si="6">AVERAGE(AC3:AH3)</f>
        <v>4.8072675499149584</v>
      </c>
      <c r="AJ3" s="125">
        <f>J3-AI3</f>
        <v>-1.1015470633760382</v>
      </c>
      <c r="AK3" s="124">
        <f t="shared" ref="AK3:AK5" si="7">_xlfn.STDEV.P(AC3:AH3)</f>
        <v>5.3957578746910075E-2</v>
      </c>
      <c r="AL3" s="125">
        <f>((POWER((AH3/AC3),1/5))-1)*100</f>
        <v>0.11324831736796437</v>
      </c>
      <c r="AM3" s="125">
        <f t="shared" ref="AM3:AM5" si="8">100*((AVERAGE(AD3/AC3,AE3/AD3,AF3/AE3,AG3/AF3,AH3/AG3))-1)</f>
        <v>0.1230496344666987</v>
      </c>
    </row>
    <row r="4" spans="1:39" ht="18.75" x14ac:dyDescent="0.25">
      <c r="A4" s="126" t="s">
        <v>466</v>
      </c>
      <c r="B4" s="127" t="s">
        <v>97</v>
      </c>
      <c r="C4" s="124" t="s">
        <v>374</v>
      </c>
      <c r="D4" s="125">
        <v>3.6151309999999999</v>
      </c>
      <c r="E4" s="125">
        <v>3.6361798808857806</v>
      </c>
      <c r="F4" s="125">
        <v>3.6889309345016432</v>
      </c>
      <c r="G4" s="125">
        <v>3.4260054158640227</v>
      </c>
      <c r="H4" s="125">
        <v>3.2387983203748654</v>
      </c>
      <c r="I4" s="125">
        <v>3.5676335307333975</v>
      </c>
      <c r="J4" s="125">
        <f t="shared" si="0"/>
        <v>3.5287798470599512</v>
      </c>
      <c r="K4" s="125">
        <f t="shared" ref="K4:K13" si="9">J4-4.13</f>
        <v>-0.60122015294004871</v>
      </c>
      <c r="L4" s="124">
        <f t="shared" si="1"/>
        <v>0.15318895627616105</v>
      </c>
      <c r="M4" s="125">
        <f t="shared" ref="M4:M13" si="10">((POWER((I4/D4),1/5))-1)*100</f>
        <v>-0.26416234371020586</v>
      </c>
      <c r="N4" s="125">
        <f t="shared" si="2"/>
        <v>-8.1148513373430209E-2</v>
      </c>
      <c r="O4" s="125">
        <f t="shared" ref="O4:O13" si="11">N4-(-0.24)</f>
        <v>0.15885148662656978</v>
      </c>
      <c r="P4" s="124" t="s">
        <v>374</v>
      </c>
      <c r="Q4" s="136">
        <v>3.7883968012702751</v>
      </c>
      <c r="R4" s="136">
        <v>3.8656264686941011</v>
      </c>
      <c r="S4" s="136">
        <v>3.849538711090486</v>
      </c>
      <c r="T4" s="136">
        <v>3.9305327592553048</v>
      </c>
      <c r="U4" s="136">
        <v>3.9071132406392981</v>
      </c>
      <c r="V4" s="136">
        <v>3.9217521590440394</v>
      </c>
      <c r="W4" s="125">
        <f t="shared" si="3"/>
        <v>3.8771600233322512</v>
      </c>
      <c r="X4" s="125">
        <f t="shared" ref="X4:X13" si="12">J4-W4</f>
        <v>-0.3483801762723</v>
      </c>
      <c r="Y4" s="124">
        <f t="shared" si="4"/>
        <v>4.9175149716202668E-2</v>
      </c>
      <c r="Z4" s="125">
        <f t="shared" ref="Z4:Z12" si="13">((POWER((V4/Q4),1/5))-1)*100</f>
        <v>0.69431146827405588</v>
      </c>
      <c r="AA4" s="125">
        <f t="shared" si="5"/>
        <v>0.7010482319721234</v>
      </c>
      <c r="AB4" s="124" t="s">
        <v>374</v>
      </c>
      <c r="AC4" s="119">
        <v>3.5930004172908481</v>
      </c>
      <c r="AD4" s="119">
        <v>3.5813310928297399</v>
      </c>
      <c r="AE4" s="119">
        <v>3.6391565314698089</v>
      </c>
      <c r="AF4" s="119">
        <v>3.6574041210471182</v>
      </c>
      <c r="AG4" s="119">
        <v>3.6572184029059605</v>
      </c>
      <c r="AH4" s="119">
        <v>3.76218446358128</v>
      </c>
      <c r="AI4" s="125">
        <f t="shared" si="6"/>
        <v>3.6483825048541263</v>
      </c>
      <c r="AJ4" s="125">
        <f t="shared" ref="AJ4:AJ13" si="14">J4-AI4</f>
        <v>-0.11960265779417512</v>
      </c>
      <c r="AK4" s="124">
        <f t="shared" si="7"/>
        <v>5.8819688491569488E-2</v>
      </c>
      <c r="AL4" s="125">
        <f t="shared" ref="AL4:AL5" si="15">((POWER((AH4/AC4),1/5))-1)*100</f>
        <v>0.92449002791681334</v>
      </c>
      <c r="AM4" s="125">
        <f t="shared" si="8"/>
        <v>0.93126163123191663</v>
      </c>
    </row>
    <row r="5" spans="1:39" ht="18.75" x14ac:dyDescent="0.25">
      <c r="A5" s="126" t="s">
        <v>467</v>
      </c>
      <c r="B5" s="127" t="s">
        <v>98</v>
      </c>
      <c r="C5" s="124" t="s">
        <v>375</v>
      </c>
      <c r="D5" s="125">
        <v>3.5295420000000002</v>
      </c>
      <c r="E5" s="125">
        <v>3.4676826410256414</v>
      </c>
      <c r="F5" s="125">
        <v>3.4832645660460027</v>
      </c>
      <c r="G5" s="125">
        <v>3.6059631063739372</v>
      </c>
      <c r="H5" s="125">
        <v>3.76046253818342</v>
      </c>
      <c r="I5" s="125">
        <v>3.9087853766745519</v>
      </c>
      <c r="J5" s="125">
        <f t="shared" si="0"/>
        <v>3.625950038050592</v>
      </c>
      <c r="K5" s="125">
        <f t="shared" si="9"/>
        <v>-0.50404996194940788</v>
      </c>
      <c r="L5" s="124">
        <f t="shared" si="1"/>
        <v>0.1597869110134659</v>
      </c>
      <c r="M5" s="125">
        <f t="shared" si="10"/>
        <v>2.0621456230234703</v>
      </c>
      <c r="N5" s="125">
        <f t="shared" si="2"/>
        <v>2.089614086221081</v>
      </c>
      <c r="O5" s="125">
        <f t="shared" si="11"/>
        <v>2.3296140862210812</v>
      </c>
      <c r="P5" s="124" t="s">
        <v>375</v>
      </c>
      <c r="Q5" s="136">
        <v>4.8473784476089108</v>
      </c>
      <c r="R5" s="136">
        <v>4.9024087859881567</v>
      </c>
      <c r="S5" s="136">
        <v>4.9077528607550542</v>
      </c>
      <c r="T5" s="136">
        <v>5.1718627749546</v>
      </c>
      <c r="U5" s="136">
        <v>5.1674153430691332</v>
      </c>
      <c r="V5" s="136">
        <v>5.0461198644482863</v>
      </c>
      <c r="W5" s="125">
        <f t="shared" si="3"/>
        <v>5.0071563461373572</v>
      </c>
      <c r="X5" s="125">
        <f t="shared" si="12"/>
        <v>-1.3812063080867651</v>
      </c>
      <c r="Y5" s="124">
        <f t="shared" si="4"/>
        <v>0.1295578317920876</v>
      </c>
      <c r="Z5" s="125">
        <f t="shared" si="13"/>
        <v>0.80686921969266301</v>
      </c>
      <c r="AA5" s="125">
        <f t="shared" si="5"/>
        <v>0.83848907969108488</v>
      </c>
      <c r="AB5" s="124" t="s">
        <v>375</v>
      </c>
      <c r="AC5" s="119" t="s">
        <v>54</v>
      </c>
      <c r="AD5" s="119" t="s">
        <v>54</v>
      </c>
      <c r="AE5" s="119" t="s">
        <v>54</v>
      </c>
      <c r="AF5" s="119">
        <v>4.5668988766240597</v>
      </c>
      <c r="AG5" s="119">
        <v>4.5638460859785788</v>
      </c>
      <c r="AH5" s="119">
        <v>4.6229790683388039</v>
      </c>
      <c r="AI5" s="125">
        <f t="shared" si="6"/>
        <v>4.5845746769804805</v>
      </c>
      <c r="AJ5" s="125">
        <f t="shared" si="14"/>
        <v>-0.95862463892988847</v>
      </c>
      <c r="AK5" s="124">
        <f t="shared" si="7"/>
        <v>2.7184589254253547E-2</v>
      </c>
      <c r="AL5" s="125" t="e">
        <f t="shared" si="15"/>
        <v>#VALUE!</v>
      </c>
      <c r="AM5" s="125" t="e">
        <f t="shared" si="8"/>
        <v>#VALUE!</v>
      </c>
    </row>
    <row r="6" spans="1:39" ht="18.75" x14ac:dyDescent="0.25">
      <c r="A6" s="126" t="s">
        <v>468</v>
      </c>
      <c r="B6" s="127" t="s">
        <v>99</v>
      </c>
      <c r="C6" s="124" t="s">
        <v>376</v>
      </c>
      <c r="D6" s="125"/>
      <c r="E6" s="125" t="s">
        <v>54</v>
      </c>
      <c r="F6" s="125" t="s">
        <v>54</v>
      </c>
      <c r="G6" s="125">
        <v>3.5295399999999999</v>
      </c>
      <c r="H6" s="125">
        <v>3.525028134433704</v>
      </c>
      <c r="I6" s="125">
        <v>3.7367201168188382</v>
      </c>
      <c r="J6" s="125">
        <f>AVERAGE(G6:I6)</f>
        <v>3.5970960837508472</v>
      </c>
      <c r="K6" s="125">
        <f t="shared" si="9"/>
        <v>-0.53290391624915268</v>
      </c>
      <c r="L6" s="124">
        <f>_xlfn.STDEV.P(G6:I6)</f>
        <v>9.8746281585183851E-2</v>
      </c>
      <c r="M6" s="125">
        <f>((POWER((I6/G6),1/2))-1)*100</f>
        <v>2.8930950244941078</v>
      </c>
      <c r="N6" s="125">
        <f>100*((AVERAGE(H6/G6,I6/H6))-1)</f>
        <v>2.938783415407431</v>
      </c>
      <c r="O6" s="125">
        <f t="shared" si="11"/>
        <v>3.1787834154074313</v>
      </c>
      <c r="P6" s="124" t="s">
        <v>376</v>
      </c>
      <c r="Q6" s="136" t="s">
        <v>54</v>
      </c>
      <c r="R6" s="136">
        <v>0</v>
      </c>
      <c r="S6" s="136" t="s">
        <v>54</v>
      </c>
      <c r="T6" s="136">
        <v>4.2150377329602833</v>
      </c>
      <c r="U6" s="136">
        <v>4.2588727177655619</v>
      </c>
      <c r="V6" s="136">
        <v>4.5043311236425021</v>
      </c>
      <c r="W6" s="125">
        <f>AVERAGE(T6:V6)</f>
        <v>4.3260805247894494</v>
      </c>
      <c r="X6" s="125">
        <f t="shared" si="12"/>
        <v>-0.72898444103860216</v>
      </c>
      <c r="Y6" s="124">
        <f>_xlfn.STDEV.P(T6:V6)</f>
        <v>0.12730628019812107</v>
      </c>
      <c r="Z6" s="125">
        <f>((POWER((V6/T6),1/2))-1)*100</f>
        <v>3.374737821998175</v>
      </c>
      <c r="AA6" s="125">
        <f>100*((AVERAGE(U6/T6,V6/U6))-1)</f>
        <v>3.4017130715925603</v>
      </c>
      <c r="AB6" s="124" t="s">
        <v>376</v>
      </c>
      <c r="AC6" s="119">
        <v>4.4966601245281232</v>
      </c>
      <c r="AD6" s="119">
        <v>4.4642093005671377</v>
      </c>
      <c r="AE6" s="119">
        <v>4.5060624371123037</v>
      </c>
      <c r="AF6" s="119">
        <v>3.5311037741935487</v>
      </c>
      <c r="AG6" s="119">
        <v>3.5214582702458794</v>
      </c>
      <c r="AH6" s="119">
        <v>3.5630026558401138</v>
      </c>
      <c r="AI6" s="125">
        <f>AVERAGE(AF6:AH6)</f>
        <v>3.5385215667598473</v>
      </c>
      <c r="AJ6" s="125">
        <f t="shared" si="14"/>
        <v>5.8574516990999914E-2</v>
      </c>
      <c r="AK6" s="124">
        <f>_xlfn.STDEV.P(AF6:AH6)</f>
        <v>1.7752966484845711E-2</v>
      </c>
      <c r="AL6" s="125">
        <f>((POWER((AH6/AF6),1/2))-1)*100</f>
        <v>0.45066877295150132</v>
      </c>
      <c r="AM6" s="125">
        <f>100*((AVERAGE(AG6/AF6,AH6/AG6))-1)</f>
        <v>0.45329557662801001</v>
      </c>
    </row>
    <row r="7" spans="1:39" ht="18.75" x14ac:dyDescent="0.25">
      <c r="A7" s="126" t="s">
        <v>247</v>
      </c>
      <c r="B7" s="127" t="s">
        <v>101</v>
      </c>
      <c r="C7" s="124" t="s">
        <v>377</v>
      </c>
      <c r="D7" s="125">
        <v>3.8298653333333332</v>
      </c>
      <c r="E7" s="125">
        <v>3.8071640715193897</v>
      </c>
      <c r="F7" s="125">
        <v>3.815779091856879</v>
      </c>
      <c r="G7" s="125">
        <v>3.7353455727832325</v>
      </c>
      <c r="H7" s="125">
        <v>3.775748791143414</v>
      </c>
      <c r="I7" s="125">
        <v>3.9576869200908718</v>
      </c>
      <c r="J7" s="125">
        <f t="shared" si="0"/>
        <v>3.82026496345452</v>
      </c>
      <c r="K7" s="125">
        <f t="shared" si="9"/>
        <v>-0.30973503654547985</v>
      </c>
      <c r="L7" s="124">
        <f t="shared" si="1"/>
        <v>6.8752830475400151E-2</v>
      </c>
      <c r="M7" s="125">
        <f t="shared" si="10"/>
        <v>0.65876239599749198</v>
      </c>
      <c r="N7" s="125">
        <f t="shared" si="2"/>
        <v>0.68517321502477024</v>
      </c>
      <c r="O7" s="125">
        <f t="shared" si="11"/>
        <v>0.92517321502477023</v>
      </c>
      <c r="P7" s="124" t="s">
        <v>377</v>
      </c>
      <c r="Q7" s="136">
        <v>4.3861775986148004</v>
      </c>
      <c r="R7" s="136">
        <v>4.4379201367523633</v>
      </c>
      <c r="S7" s="136">
        <v>4.3764531389974666</v>
      </c>
      <c r="T7" s="136">
        <v>4.5824899150604246</v>
      </c>
      <c r="U7" s="136">
        <v>4.6609112468703353</v>
      </c>
      <c r="V7" s="136">
        <v>4.6994510013897086</v>
      </c>
      <c r="W7" s="125">
        <f>AVERAGE(Q7:V7)</f>
        <v>4.5239005062808495</v>
      </c>
      <c r="X7" s="125">
        <f t="shared" si="12"/>
        <v>-0.70363554282632945</v>
      </c>
      <c r="Y7" s="124">
        <f t="shared" si="4"/>
        <v>0.12982269161567508</v>
      </c>
      <c r="Z7" s="125">
        <f t="shared" si="13"/>
        <v>1.3893135405240731</v>
      </c>
      <c r="AA7" s="125">
        <f t="shared" si="5"/>
        <v>1.4081355614368629</v>
      </c>
      <c r="AB7" s="124" t="s">
        <v>377</v>
      </c>
      <c r="AC7" s="119">
        <v>4.6823246482739584</v>
      </c>
      <c r="AD7" s="119">
        <v>4.6534431392511992</v>
      </c>
      <c r="AE7" s="119">
        <v>4.5797441434776003</v>
      </c>
      <c r="AF7" s="119">
        <v>4.4960074126653264</v>
      </c>
      <c r="AG7" s="119">
        <v>4.5271571971366766</v>
      </c>
      <c r="AH7" s="119">
        <v>4.5870424264344063</v>
      </c>
      <c r="AI7" s="125">
        <f>AVERAGE(AC7:AH7)</f>
        <v>4.5876198278731941</v>
      </c>
      <c r="AJ7" s="125">
        <f t="shared" si="14"/>
        <v>-0.76735486441867407</v>
      </c>
      <c r="AK7" s="124">
        <f t="shared" ref="AK7:AK9" si="16">_xlfn.STDEV.P(AC7:AH7)</f>
        <v>6.5080252331034302E-2</v>
      </c>
      <c r="AL7" s="125">
        <f t="shared" ref="AL7:AL9" si="17">((POWER((AH7/AC7),1/5))-1)*100</f>
        <v>-0.41034062210819622</v>
      </c>
      <c r="AM7" s="125">
        <f t="shared" ref="AM7:AM9" si="18">100*((AVERAGE(AD7/AC7,AE7/AD7,AF7/AE7,AG7/AF7,AH7/AG7))-1)</f>
        <v>-0.40267096893107368</v>
      </c>
    </row>
    <row r="8" spans="1:39" ht="18.75" x14ac:dyDescent="0.25">
      <c r="A8" s="126" t="s">
        <v>469</v>
      </c>
      <c r="B8" s="127" t="s">
        <v>102</v>
      </c>
      <c r="C8" s="124" t="s">
        <v>378</v>
      </c>
      <c r="D8" s="125">
        <v>3.1775549999999999</v>
      </c>
      <c r="E8" s="125">
        <v>3.1335417836829835</v>
      </c>
      <c r="F8" s="125">
        <v>3.1567266508214678</v>
      </c>
      <c r="G8" s="125">
        <v>3.1363400349858352</v>
      </c>
      <c r="H8" s="125">
        <v>3.0953048528504032</v>
      </c>
      <c r="I8" s="125">
        <v>3.3348448884858795</v>
      </c>
      <c r="J8" s="125">
        <f t="shared" si="0"/>
        <v>3.1723855351377614</v>
      </c>
      <c r="K8" s="125">
        <f t="shared" si="9"/>
        <v>-0.95761446486223845</v>
      </c>
      <c r="L8" s="124">
        <f t="shared" si="1"/>
        <v>7.682720026727663E-2</v>
      </c>
      <c r="M8" s="125">
        <f t="shared" si="10"/>
        <v>0.97096628366872828</v>
      </c>
      <c r="N8" s="125">
        <f t="shared" si="2"/>
        <v>1.0278781585524088</v>
      </c>
      <c r="O8" s="125">
        <f t="shared" si="11"/>
        <v>1.2678781585524088</v>
      </c>
      <c r="P8" s="124" t="s">
        <v>378</v>
      </c>
      <c r="Q8" s="136">
        <v>3.6778542317633827</v>
      </c>
      <c r="R8" s="136">
        <v>3.6587334415580557</v>
      </c>
      <c r="S8" s="136">
        <v>3.6238913150750598</v>
      </c>
      <c r="T8" s="136">
        <v>3.8270270002313946</v>
      </c>
      <c r="U8" s="136">
        <v>3.8463480911483674</v>
      </c>
      <c r="V8" s="136">
        <v>3.8734192214115155</v>
      </c>
      <c r="W8" s="125">
        <f t="shared" si="3"/>
        <v>3.7512122168646296</v>
      </c>
      <c r="X8" s="125">
        <f t="shared" si="12"/>
        <v>-0.57882668172686813</v>
      </c>
      <c r="Y8" s="124">
        <f t="shared" si="4"/>
        <v>9.9897946096529855E-2</v>
      </c>
      <c r="Z8" s="125">
        <f t="shared" si="13"/>
        <v>1.0415496324194473</v>
      </c>
      <c r="AA8" s="125">
        <f t="shared" si="5"/>
        <v>1.0683880490552689</v>
      </c>
      <c r="AB8" s="124" t="s">
        <v>378</v>
      </c>
      <c r="AC8" s="119">
        <v>4.1993437903861528</v>
      </c>
      <c r="AD8" s="119">
        <v>4.1706605033799047</v>
      </c>
      <c r="AE8" s="119">
        <v>4.1382499325453761</v>
      </c>
      <c r="AF8" s="119">
        <v>4.1130901311855794</v>
      </c>
      <c r="AG8" s="119">
        <v>4.0753856222848732</v>
      </c>
      <c r="AH8" s="119">
        <v>4.354829830142485</v>
      </c>
      <c r="AI8" s="125">
        <f t="shared" ref="AI8:AI9" si="19">AVERAGE(AC8:AH8)</f>
        <v>4.175259968320729</v>
      </c>
      <c r="AJ8" s="125">
        <f t="shared" si="14"/>
        <v>-1.0028744331829675</v>
      </c>
      <c r="AK8" s="124">
        <f t="shared" si="16"/>
        <v>8.9495099708772882E-2</v>
      </c>
      <c r="AL8" s="125">
        <f t="shared" si="17"/>
        <v>0.72979536552304491</v>
      </c>
      <c r="AM8" s="125">
        <f t="shared" si="18"/>
        <v>0.77440993019706195</v>
      </c>
    </row>
    <row r="9" spans="1:39" ht="18.75" x14ac:dyDescent="0.25">
      <c r="A9" s="126" t="s">
        <v>470</v>
      </c>
      <c r="B9" s="127" t="s">
        <v>103</v>
      </c>
      <c r="C9" s="124" t="s">
        <v>379</v>
      </c>
      <c r="D9" s="125">
        <v>3.486742</v>
      </c>
      <c r="E9" s="125">
        <v>3.4743318191142194</v>
      </c>
      <c r="F9" s="125">
        <v>3.5076148175246447</v>
      </c>
      <c r="G9" s="125">
        <v>3.3726292916430594</v>
      </c>
      <c r="H9" s="125">
        <v>3.145200723095809</v>
      </c>
      <c r="I9" s="125">
        <v>3.2219878204720773</v>
      </c>
      <c r="J9" s="125">
        <f t="shared" si="0"/>
        <v>3.368084411974968</v>
      </c>
      <c r="K9" s="125">
        <f t="shared" si="9"/>
        <v>-0.7619155880250319</v>
      </c>
      <c r="L9" s="124">
        <f t="shared" si="1"/>
        <v>0.13897174625376857</v>
      </c>
      <c r="M9" s="125">
        <f>((POWER((I9/G9),1/2))-1)*100</f>
        <v>-2.2588052420092652</v>
      </c>
      <c r="N9" s="125">
        <f>100*((AVERAGE(F9/E9,G9/F9,H9/G9,I9/H9))-1)</f>
        <v>-1.798085989800291</v>
      </c>
      <c r="O9" s="125">
        <f t="shared" si="11"/>
        <v>-1.558085989800291</v>
      </c>
      <c r="P9" s="124" t="s">
        <v>379</v>
      </c>
      <c r="Q9" s="136">
        <v>3.8041533031553842</v>
      </c>
      <c r="R9" s="136">
        <v>3.7297690257814917</v>
      </c>
      <c r="S9" s="136">
        <v>3.7027034492418309</v>
      </c>
      <c r="T9" s="136">
        <v>3.8497917710649299</v>
      </c>
      <c r="U9" s="136">
        <v>3.8090794490196438</v>
      </c>
      <c r="V9" s="136">
        <v>3.9390858806328115</v>
      </c>
      <c r="W9" s="125">
        <f t="shared" si="3"/>
        <v>3.805763813149349</v>
      </c>
      <c r="X9" s="125">
        <f t="shared" si="12"/>
        <v>-0.43767940117438098</v>
      </c>
      <c r="Y9" s="124">
        <f t="shared" si="4"/>
        <v>7.7592383921557262E-2</v>
      </c>
      <c r="Z9" s="125">
        <f t="shared" si="13"/>
        <v>0.69954027196452717</v>
      </c>
      <c r="AA9" s="125">
        <f t="shared" si="5"/>
        <v>0.72939938253884229</v>
      </c>
      <c r="AB9" s="124" t="s">
        <v>379</v>
      </c>
      <c r="AC9" s="119">
        <v>5.3473074868720412</v>
      </c>
      <c r="AD9" s="119">
        <v>5.3009590002839131</v>
      </c>
      <c r="AE9" s="119">
        <v>5.2566518691645259</v>
      </c>
      <c r="AF9" s="119">
        <v>5.1927697292516726</v>
      </c>
      <c r="AG9" s="119">
        <v>5.1680949141194272</v>
      </c>
      <c r="AH9" s="119">
        <v>5.286025971250627</v>
      </c>
      <c r="AI9" s="125">
        <f t="shared" si="19"/>
        <v>5.2586348284903677</v>
      </c>
      <c r="AJ9" s="125">
        <f t="shared" si="14"/>
        <v>-1.8905504165153997</v>
      </c>
      <c r="AK9" s="124">
        <f t="shared" si="16"/>
        <v>6.1838593779698976E-2</v>
      </c>
      <c r="AL9" s="125">
        <f t="shared" si="17"/>
        <v>-0.23026311397051913</v>
      </c>
      <c r="AM9" s="125">
        <f t="shared" si="18"/>
        <v>-0.22222578504080825</v>
      </c>
    </row>
    <row r="10" spans="1:39" ht="18.75" x14ac:dyDescent="0.25">
      <c r="A10" s="126" t="s">
        <v>471</v>
      </c>
      <c r="B10" s="127" t="s">
        <v>104</v>
      </c>
      <c r="C10" s="124" t="s">
        <v>380</v>
      </c>
      <c r="D10" s="125" t="s">
        <v>54</v>
      </c>
      <c r="E10" s="125" t="s">
        <v>54</v>
      </c>
      <c r="F10" s="125" t="s">
        <v>54</v>
      </c>
      <c r="G10" s="125">
        <v>2.3376290000000002</v>
      </c>
      <c r="H10" s="125">
        <v>2.5144582380448171</v>
      </c>
      <c r="I10" s="125">
        <v>2.5935640263042865</v>
      </c>
      <c r="J10" s="125">
        <f>AVERAGE(G10:I10)</f>
        <v>2.4818837547830346</v>
      </c>
      <c r="K10" s="125">
        <f t="shared" si="9"/>
        <v>-1.6481162452169653</v>
      </c>
      <c r="L10" s="124">
        <f>_xlfn.STDEV.P(G10:I10)</f>
        <v>0.10699379154004854</v>
      </c>
      <c r="M10" s="125">
        <f>((POWER((I10/G10),1/2))-1)*100</f>
        <v>5.3320880920888936</v>
      </c>
      <c r="N10" s="125">
        <f>100*((AVERAGE(H10/G10,I10/H10))-1)</f>
        <v>5.3552533983395101</v>
      </c>
      <c r="O10" s="125">
        <f t="shared" si="11"/>
        <v>5.5952533983395103</v>
      </c>
      <c r="P10" s="124" t="s">
        <v>380</v>
      </c>
      <c r="Q10" s="136" t="s">
        <v>54</v>
      </c>
      <c r="R10" s="136">
        <v>0</v>
      </c>
      <c r="S10" s="136" t="s">
        <v>54</v>
      </c>
      <c r="T10" s="136">
        <v>3.4890042053848669</v>
      </c>
      <c r="U10" s="136">
        <v>3.4701723517440271</v>
      </c>
      <c r="V10" s="136">
        <v>3.6062258779722569</v>
      </c>
      <c r="W10" s="125">
        <f>AVERAGE(T10:V10)</f>
        <v>3.5218008117003836</v>
      </c>
      <c r="X10" s="125">
        <f t="shared" si="12"/>
        <v>-1.039917056917349</v>
      </c>
      <c r="Y10" s="124">
        <f>_xlfn.STDEV.P(T10:V10)</f>
        <v>6.0190550416407564E-2</v>
      </c>
      <c r="Z10" s="125">
        <f>((POWER((V10/T10),1/2))-1)*100</f>
        <v>1.6659952046926385</v>
      </c>
      <c r="AA10" s="125">
        <f>100*((AVERAGE(U10/T10,V10/U10))-1)</f>
        <v>1.6904537494680572</v>
      </c>
      <c r="AB10" s="124" t="s">
        <v>380</v>
      </c>
      <c r="AC10" s="119">
        <v>0</v>
      </c>
      <c r="AD10" s="119">
        <v>0</v>
      </c>
      <c r="AE10" s="119">
        <v>0</v>
      </c>
      <c r="AF10" s="119">
        <v>4.1227046451612903</v>
      </c>
      <c r="AG10" s="119">
        <v>4.1382073116562479</v>
      </c>
      <c r="AH10" s="119">
        <v>4.2421227309810448</v>
      </c>
      <c r="AI10" s="125">
        <f>AVERAGE(AF10:AH10)</f>
        <v>4.167678229266194</v>
      </c>
      <c r="AJ10" s="125">
        <f t="shared" si="14"/>
        <v>-1.6857944744831594</v>
      </c>
      <c r="AK10" s="124">
        <f>_xlfn.STDEV.P(AF10:AH10)</f>
        <v>5.3019311222690338E-2</v>
      </c>
      <c r="AL10" s="125">
        <f>((POWER((AH10/AF10),1/2))-1)*100</f>
        <v>1.4379592205756131</v>
      </c>
      <c r="AM10" s="125">
        <f>100*((AVERAGE(AG10/AF10,AH10/AG10))-1)</f>
        <v>1.4435765504845488</v>
      </c>
    </row>
    <row r="11" spans="1:39" ht="18.75" x14ac:dyDescent="0.25">
      <c r="A11" s="126" t="s">
        <v>472</v>
      </c>
      <c r="B11" s="127" t="s">
        <v>105</v>
      </c>
      <c r="C11" s="124" t="s">
        <v>381</v>
      </c>
      <c r="D11" s="125">
        <v>3.486742</v>
      </c>
      <c r="E11" s="125" t="s">
        <v>54</v>
      </c>
      <c r="F11" s="125" t="s">
        <v>54</v>
      </c>
      <c r="G11" s="125">
        <v>1.803642</v>
      </c>
      <c r="H11" s="125">
        <v>1.8221922656379221</v>
      </c>
      <c r="I11" s="125">
        <v>1.9397225862498479</v>
      </c>
      <c r="J11" s="125">
        <v>2.2599999999999998</v>
      </c>
      <c r="K11" s="125">
        <f t="shared" si="9"/>
        <v>-1.87</v>
      </c>
      <c r="L11" s="124">
        <f>_xlfn.STDEV.P(G11:I11)</f>
        <v>6.0254473851861418E-2</v>
      </c>
      <c r="M11" s="125">
        <f>((POWER((I11/G11),1/2))-1)*100</f>
        <v>3.7037930795644103</v>
      </c>
      <c r="N11" s="125">
        <f>100*((AVERAGE(H11/G11,I11/H11))-1)</f>
        <v>3.7392150192809837</v>
      </c>
      <c r="O11" s="125">
        <f t="shared" si="11"/>
        <v>3.9792150192809839</v>
      </c>
      <c r="P11" s="124" t="s">
        <v>381</v>
      </c>
      <c r="Q11" s="136" t="s">
        <v>54</v>
      </c>
      <c r="R11" s="136">
        <v>0</v>
      </c>
      <c r="S11" s="136" t="s">
        <v>54</v>
      </c>
      <c r="T11" s="136">
        <v>3.4097842053848662</v>
      </c>
      <c r="U11" s="136">
        <v>3.4621651666099864</v>
      </c>
      <c r="V11" s="136">
        <v>3.5855266901645488</v>
      </c>
      <c r="W11" s="125">
        <f>AVERAGE(T11:V11)</f>
        <v>3.4858253540531337</v>
      </c>
      <c r="X11" s="125">
        <f t="shared" si="12"/>
        <v>-1.2258253540531339</v>
      </c>
      <c r="Y11" s="124">
        <f>_xlfn.STDEV.P(T11:V11)</f>
        <v>7.3671381107898795E-2</v>
      </c>
      <c r="Z11" s="125">
        <f>((POWER((V11/T11),1/2))-1)*100</f>
        <v>2.5446559897879695</v>
      </c>
      <c r="AA11" s="125">
        <f>100*((AVERAGE(U11/T11,V11/U11))-1)</f>
        <v>2.5496640166187357</v>
      </c>
      <c r="AB11" s="124" t="s">
        <v>381</v>
      </c>
      <c r="AC11" s="119">
        <v>0</v>
      </c>
      <c r="AD11" s="119">
        <v>0</v>
      </c>
      <c r="AE11" s="119">
        <v>0</v>
      </c>
      <c r="AF11" s="119">
        <v>3.9898744193548383</v>
      </c>
      <c r="AG11" s="119">
        <v>4.0087031231149739</v>
      </c>
      <c r="AH11" s="119">
        <v>4.019912478977778</v>
      </c>
      <c r="AI11" s="125">
        <f>AVERAGE(AF11:AH11)</f>
        <v>4.0061633404825301</v>
      </c>
      <c r="AJ11" s="125">
        <f t="shared" si="14"/>
        <v>-1.7461633404825303</v>
      </c>
      <c r="AK11" s="124">
        <f>_xlfn.STDEV.P(AF11:AH11)</f>
        <v>1.239379221876467E-2</v>
      </c>
      <c r="AL11" s="125">
        <f>((POWER((AH11/AF11),1/2))-1)*100</f>
        <v>0.37572279681150622</v>
      </c>
      <c r="AM11" s="125">
        <f>100*((AVERAGE(AG11/AF11,AH11/AG11))-1)</f>
        <v>0.37576884151797607</v>
      </c>
    </row>
    <row r="12" spans="1:39" ht="18.75" x14ac:dyDescent="0.25">
      <c r="A12" s="126" t="s">
        <v>253</v>
      </c>
      <c r="B12" s="127" t="s">
        <v>560</v>
      </c>
      <c r="C12" s="124" t="s">
        <v>382</v>
      </c>
      <c r="D12" s="125">
        <v>2.9136709543204051</v>
      </c>
      <c r="E12" s="125">
        <v>2.8656872425391517</v>
      </c>
      <c r="F12" s="125">
        <v>2.5521854890235884</v>
      </c>
      <c r="G12" s="125">
        <v>2.2964709529187917</v>
      </c>
      <c r="H12" s="125">
        <v>2.2389229903541934</v>
      </c>
      <c r="I12" s="125">
        <v>2.3464234585711385</v>
      </c>
      <c r="J12" s="125">
        <f t="shared" si="0"/>
        <v>2.5355601812878779</v>
      </c>
      <c r="K12" s="125">
        <f t="shared" si="9"/>
        <v>-1.594439818712122</v>
      </c>
      <c r="L12" s="124">
        <f t="shared" si="1"/>
        <v>0.2686875558953653</v>
      </c>
      <c r="M12" s="125">
        <f t="shared" si="10"/>
        <v>-4.2380066867095278</v>
      </c>
      <c r="N12" s="125">
        <f t="shared" si="2"/>
        <v>-4.0621240506194312</v>
      </c>
      <c r="O12" s="125">
        <f t="shared" si="11"/>
        <v>-3.8221240506194309</v>
      </c>
      <c r="P12" s="124" t="s">
        <v>382</v>
      </c>
      <c r="Q12" s="136">
        <v>3.2091392585957426</v>
      </c>
      <c r="R12" s="136">
        <v>3.1224068619973777</v>
      </c>
      <c r="S12" s="136">
        <v>3.0823313213129837</v>
      </c>
      <c r="T12" s="136">
        <v>3.2321391580992724</v>
      </c>
      <c r="U12" s="136">
        <v>2.9465236060879589</v>
      </c>
      <c r="V12" s="136">
        <v>3.0004455814990267</v>
      </c>
      <c r="W12" s="125">
        <f t="shared" si="3"/>
        <v>3.0988309645987271</v>
      </c>
      <c r="X12" s="125">
        <f t="shared" si="12"/>
        <v>-0.56327078331084923</v>
      </c>
      <c r="Y12" s="124">
        <f t="shared" si="4"/>
        <v>0.10299212786245833</v>
      </c>
      <c r="Z12" s="125">
        <f t="shared" si="13"/>
        <v>-1.3358364942372081</v>
      </c>
      <c r="AA12" s="125">
        <f t="shared" si="5"/>
        <v>-1.226530619520716</v>
      </c>
      <c r="AB12" s="124" t="s">
        <v>382</v>
      </c>
      <c r="AC12" s="119">
        <v>4.8661763923672563</v>
      </c>
      <c r="AD12" s="119">
        <v>4.8014657444757924</v>
      </c>
      <c r="AE12" s="119">
        <v>4.8182096126791629</v>
      </c>
      <c r="AF12" s="119">
        <v>4.7367908563693595</v>
      </c>
      <c r="AG12" s="119">
        <v>4.5798638508683913</v>
      </c>
      <c r="AH12" s="119">
        <v>4.6848637956666899</v>
      </c>
      <c r="AI12" s="125">
        <f t="shared" ref="AI12" si="20">AVERAGE(AC12:AH12)</f>
        <v>4.747895042071109</v>
      </c>
      <c r="AJ12" s="125">
        <f t="shared" si="14"/>
        <v>-2.2123348607832312</v>
      </c>
      <c r="AK12" s="124">
        <f t="shared" ref="AK12" si="21">_xlfn.STDEV.P(AC12:AH12)</f>
        <v>9.4986980690516976E-2</v>
      </c>
      <c r="AL12" s="125">
        <f t="shared" ref="AL12" si="22">((POWER((AH12/AC12),1/5))-1)*100</f>
        <v>-0.75655661031103216</v>
      </c>
      <c r="AM12" s="125">
        <f t="shared" ref="AM12" si="23">100*((AVERAGE(AD12/AC12,AE12/AD12,AF12/AE12,AG12/AF12,AH12/AG12))-1)</f>
        <v>-0.73823802706478592</v>
      </c>
    </row>
    <row r="13" spans="1:39" s="97" customFormat="1" ht="18.75" x14ac:dyDescent="0.25">
      <c r="A13" s="128" t="s">
        <v>254</v>
      </c>
      <c r="B13" s="129" t="s">
        <v>108</v>
      </c>
      <c r="C13" s="130" t="s">
        <v>383</v>
      </c>
      <c r="D13" s="131">
        <v>3.371768143826869</v>
      </c>
      <c r="E13" s="131">
        <v>3.3364256570292707</v>
      </c>
      <c r="F13" s="131">
        <v>3.183982290440234</v>
      </c>
      <c r="G13" s="131">
        <v>3.0159082628510121</v>
      </c>
      <c r="H13" s="131">
        <v>3.0073358907488039</v>
      </c>
      <c r="I13" s="131">
        <v>3.1520551893310049</v>
      </c>
      <c r="J13" s="131">
        <f t="shared" si="0"/>
        <v>3.177912572371199</v>
      </c>
      <c r="K13" s="125">
        <f t="shared" si="9"/>
        <v>-0.95208742762880094</v>
      </c>
      <c r="L13" s="130">
        <f t="shared" si="1"/>
        <v>0.14068500686745003</v>
      </c>
      <c r="M13" s="125">
        <f t="shared" si="10"/>
        <v>-1.338611774389642</v>
      </c>
      <c r="N13" s="131">
        <f t="shared" si="2"/>
        <v>-1.2736032451732493</v>
      </c>
      <c r="O13" s="125">
        <f t="shared" si="11"/>
        <v>-1.0336032451732493</v>
      </c>
      <c r="P13" s="130" t="s">
        <v>383</v>
      </c>
      <c r="Q13" s="136">
        <v>3.7976584286052715</v>
      </c>
      <c r="R13" s="136">
        <v>3.7801634993748698</v>
      </c>
      <c r="S13" s="136">
        <v>3.7293922301552254</v>
      </c>
      <c r="T13" s="136">
        <v>3.9073145365798485</v>
      </c>
      <c r="U13" s="136">
        <v>3.8037174264791465</v>
      </c>
      <c r="V13" s="136">
        <v>3.8499482914443681</v>
      </c>
      <c r="W13" s="131">
        <f>AVERAGE(Q13:V13)</f>
        <v>3.8113657354397881</v>
      </c>
      <c r="X13" s="125">
        <f t="shared" si="12"/>
        <v>-0.63345316306858912</v>
      </c>
      <c r="Y13" s="130">
        <f>_xlfn.STDEV.P(Q13:V13)</f>
        <v>5.5729118754267573E-2</v>
      </c>
      <c r="Z13" s="125">
        <f>((POWER((V13/Q13),1/5))-1)*100</f>
        <v>0.27387522710971002</v>
      </c>
      <c r="AA13" s="125">
        <f>100*((AVERAGE(R13/Q13,S13/R13,T13/S13,U13/T13,V13/U13))-1)</f>
        <v>0.30621754134481094</v>
      </c>
      <c r="AB13" s="130" t="s">
        <v>383</v>
      </c>
      <c r="AC13" s="119">
        <v>4.7742505203206074</v>
      </c>
      <c r="AD13" s="119">
        <v>4.7274544418634958</v>
      </c>
      <c r="AE13" s="119">
        <v>4.6989768780783825</v>
      </c>
      <c r="AF13" s="119">
        <v>4.6163991345173425</v>
      </c>
      <c r="AG13" s="119">
        <v>4.553510524002534</v>
      </c>
      <c r="AH13" s="119">
        <v>4.635953111050549</v>
      </c>
      <c r="AI13" s="131">
        <f>AVERAGE(AC13:AH13)</f>
        <v>4.6677574349721516</v>
      </c>
      <c r="AJ13" s="125">
        <f t="shared" si="14"/>
        <v>-1.4898448626009526</v>
      </c>
      <c r="AK13" s="130">
        <f>_xlfn.STDEV.P(AC13:AH13)</f>
        <v>7.3689336856945453E-2</v>
      </c>
      <c r="AL13" s="125">
        <f>((POWER((AH13/AC13),1/5))-1)*100</f>
        <v>-0.58617905088508282</v>
      </c>
      <c r="AM13" s="125">
        <f>100*((AVERAGE(AD13/AC13,AE13/AD13,AF13/AE13,AG13/AF13,AH13/AG13))-1)</f>
        <v>-0.57833562477359601</v>
      </c>
    </row>
  </sheetData>
  <mergeCells count="3">
    <mergeCell ref="C1:N1"/>
    <mergeCell ref="P1:AA1"/>
    <mergeCell ref="AB1:AM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
  <sheetViews>
    <sheetView workbookViewId="0">
      <selection activeCell="E3" sqref="E3:P33"/>
    </sheetView>
  </sheetViews>
  <sheetFormatPr defaultRowHeight="15" x14ac:dyDescent="0.25"/>
  <cols>
    <col min="1" max="1" width="47.7109375" customWidth="1"/>
    <col min="2" max="2" width="37.140625" customWidth="1"/>
    <col min="24" max="24" width="14" customWidth="1"/>
    <col min="36" max="36" width="12.140625" customWidth="1"/>
  </cols>
  <sheetData>
    <row r="1" spans="1:39" ht="25.5" x14ac:dyDescent="0.35">
      <c r="A1" s="105"/>
      <c r="B1" s="107"/>
      <c r="C1" s="244" t="s">
        <v>530</v>
      </c>
      <c r="D1" s="244"/>
      <c r="E1" s="244"/>
      <c r="F1" s="244"/>
      <c r="G1" s="244"/>
      <c r="H1" s="244"/>
      <c r="I1" s="244"/>
      <c r="J1" s="244"/>
      <c r="K1" s="244"/>
      <c r="L1" s="244"/>
      <c r="M1" s="244"/>
      <c r="N1" s="244"/>
      <c r="O1" s="221"/>
      <c r="P1" s="244" t="s">
        <v>531</v>
      </c>
      <c r="Q1" s="244"/>
      <c r="R1" s="244"/>
      <c r="S1" s="244"/>
      <c r="T1" s="244"/>
      <c r="U1" s="244"/>
      <c r="V1" s="244"/>
      <c r="W1" s="244"/>
      <c r="X1" s="244"/>
      <c r="Y1" s="244"/>
      <c r="Z1" s="244"/>
      <c r="AA1" s="244"/>
      <c r="AB1" s="244" t="s">
        <v>535</v>
      </c>
      <c r="AC1" s="244"/>
      <c r="AD1" s="244"/>
      <c r="AE1" s="244"/>
      <c r="AF1" s="244"/>
      <c r="AG1" s="244"/>
      <c r="AH1" s="244"/>
      <c r="AI1" s="244"/>
      <c r="AJ1" s="244"/>
      <c r="AK1" s="244"/>
      <c r="AL1" s="244"/>
      <c r="AM1" s="244"/>
    </row>
    <row r="2" spans="1:39" ht="28.5" customHeight="1" x14ac:dyDescent="0.25">
      <c r="A2" s="120"/>
      <c r="B2" s="121"/>
      <c r="C2" s="121" t="s">
        <v>419</v>
      </c>
      <c r="D2" s="121">
        <v>2010</v>
      </c>
      <c r="E2" s="121">
        <v>2011</v>
      </c>
      <c r="F2" s="121">
        <v>2012</v>
      </c>
      <c r="G2" s="121">
        <v>2013</v>
      </c>
      <c r="H2" s="121">
        <v>2014</v>
      </c>
      <c r="I2" s="121">
        <v>2015</v>
      </c>
      <c r="J2" s="121" t="s">
        <v>421</v>
      </c>
      <c r="K2" s="121" t="s">
        <v>580</v>
      </c>
      <c r="L2" s="121" t="s">
        <v>420</v>
      </c>
      <c r="M2" s="121" t="s">
        <v>422</v>
      </c>
      <c r="N2" s="121" t="s">
        <v>423</v>
      </c>
      <c r="O2" s="121" t="s">
        <v>583</v>
      </c>
      <c r="P2" s="121" t="s">
        <v>419</v>
      </c>
      <c r="Q2" s="121">
        <v>2010</v>
      </c>
      <c r="R2" s="121">
        <v>2011</v>
      </c>
      <c r="S2" s="121">
        <v>2012</v>
      </c>
      <c r="T2" s="121">
        <v>2013</v>
      </c>
      <c r="U2" s="121">
        <v>2014</v>
      </c>
      <c r="V2" s="121">
        <v>2015</v>
      </c>
      <c r="W2" s="121" t="s">
        <v>421</v>
      </c>
      <c r="X2" s="121" t="s">
        <v>581</v>
      </c>
      <c r="Y2" s="121" t="s">
        <v>420</v>
      </c>
      <c r="Z2" s="121" t="s">
        <v>422</v>
      </c>
      <c r="AA2" s="121" t="s">
        <v>423</v>
      </c>
      <c r="AB2" s="121" t="s">
        <v>419</v>
      </c>
      <c r="AC2" s="121">
        <v>2010</v>
      </c>
      <c r="AD2" s="121">
        <v>2011</v>
      </c>
      <c r="AE2" s="121">
        <v>2012</v>
      </c>
      <c r="AF2" s="121">
        <v>2013</v>
      </c>
      <c r="AG2" s="121">
        <v>2014</v>
      </c>
      <c r="AH2" s="121">
        <v>2015</v>
      </c>
      <c r="AI2" s="121" t="s">
        <v>421</v>
      </c>
      <c r="AJ2" s="121" t="s">
        <v>582</v>
      </c>
      <c r="AK2" s="121" t="s">
        <v>420</v>
      </c>
      <c r="AL2" s="121" t="s">
        <v>422</v>
      </c>
      <c r="AM2" s="121" t="s">
        <v>423</v>
      </c>
    </row>
    <row r="3" spans="1:39" ht="18.75" x14ac:dyDescent="0.25">
      <c r="A3" s="132" t="s">
        <v>473</v>
      </c>
      <c r="B3" s="133" t="s">
        <v>563</v>
      </c>
      <c r="C3" s="124" t="s">
        <v>384</v>
      </c>
      <c r="D3" s="125">
        <v>3.0847310000000001</v>
      </c>
      <c r="E3" s="125">
        <v>3.1449239135198139</v>
      </c>
      <c r="F3" s="125">
        <v>3.2514684407447976</v>
      </c>
      <c r="G3" s="125">
        <v>3.1473259820113313</v>
      </c>
      <c r="H3" s="125">
        <v>3.140412333797105</v>
      </c>
      <c r="I3" s="125">
        <v>3.140412333797105</v>
      </c>
      <c r="J3" s="125">
        <f t="shared" ref="J3:J12" si="0">AVERAGE(D3:I3)</f>
        <v>3.1515456673116922</v>
      </c>
      <c r="K3" s="125">
        <f>J3-4.13</f>
        <v>-0.97845433268830773</v>
      </c>
      <c r="L3" s="124">
        <f t="shared" ref="L3:L12" si="1">_xlfn.STDEV.P(D3:I3)</f>
        <v>4.9595557623884345E-2</v>
      </c>
      <c r="M3" s="125">
        <f>((POWER((I3/D3),1/5))-1)*100</f>
        <v>0.35843385023797136</v>
      </c>
      <c r="N3" s="125">
        <f>100*((AVERAGE(E3/D3,F3/E3,G3/F3,H3/G3,I3/H3))-1)</f>
        <v>0.38330796174999016</v>
      </c>
      <c r="O3" s="125">
        <f>N3-(-0.24)</f>
        <v>0.62330796174999015</v>
      </c>
      <c r="P3" s="124" t="s">
        <v>384</v>
      </c>
      <c r="Q3" s="136">
        <v>4.0486395882352948</v>
      </c>
      <c r="R3" s="136">
        <v>4.0071575086471976</v>
      </c>
      <c r="S3" s="136">
        <v>3.9333513608405144</v>
      </c>
      <c r="T3" s="136">
        <v>4.1094491123763035</v>
      </c>
      <c r="U3" s="136">
        <v>4.0700193627233467</v>
      </c>
      <c r="V3" s="136">
        <v>4.3176034082143566</v>
      </c>
      <c r="W3" s="125">
        <f t="shared" ref="W3:W12" si="2">AVERAGE(Q3:V3)</f>
        <v>4.0810367235061689</v>
      </c>
      <c r="X3" s="125">
        <f>J3-W3</f>
        <v>-0.92949105619447669</v>
      </c>
      <c r="Y3" s="124">
        <f t="shared" ref="Y3:Y12" si="3">_xlfn.STDEV.P(Q3:V3)</f>
        <v>0.1191715300881975</v>
      </c>
      <c r="Z3" s="125">
        <f>((POWER((V3/Q3),1/5))-1)*100</f>
        <v>1.2947008279756256</v>
      </c>
      <c r="AA3" s="125">
        <f t="shared" ref="AA3:AA12" si="4">100*((AVERAGE(R3/Q3,S3/R3,T3/S3,U3/T3,V3/U3))-1)</f>
        <v>1.3468434458333789</v>
      </c>
      <c r="AB3" s="124" t="s">
        <v>384</v>
      </c>
      <c r="AC3" s="119">
        <v>4.9064346774193561</v>
      </c>
      <c r="AD3" s="119">
        <v>4.8541828065741255</v>
      </c>
      <c r="AE3" s="119">
        <v>4.7219400193130161</v>
      </c>
      <c r="AF3" s="119">
        <v>4.826120084900734</v>
      </c>
      <c r="AG3" s="119">
        <v>5.0261932899176012</v>
      </c>
      <c r="AH3" s="119">
        <v>5.0261932899176012</v>
      </c>
      <c r="AI3" s="125">
        <f t="shared" ref="AI3:AI12" si="5">AVERAGE(AC3:AH3)</f>
        <v>4.893510694673739</v>
      </c>
      <c r="AJ3" s="125">
        <f>J3-AI3</f>
        <v>-1.7419650273620468</v>
      </c>
      <c r="AK3" s="124">
        <f t="shared" ref="AK3:AK12" si="6">_xlfn.STDEV.P(AC3:AH3)</f>
        <v>0.10870529364830847</v>
      </c>
      <c r="AL3" s="125">
        <f>((POWER((AH3/AC3),1/5))-1)*100</f>
        <v>0.48347203841452302</v>
      </c>
      <c r="AM3" s="125">
        <f t="shared" ref="AM3:AM12" si="7">100*((AVERAGE(AD3/AC3,AE3/AD3,AF3/AE3,AG3/AF3,AH3/AG3))-1)</f>
        <v>0.51253168427296547</v>
      </c>
    </row>
    <row r="4" spans="1:39" ht="18.75" x14ac:dyDescent="0.25">
      <c r="A4" s="132" t="s">
        <v>474</v>
      </c>
      <c r="B4" s="133" t="s">
        <v>562</v>
      </c>
      <c r="C4" s="124" t="s">
        <v>385</v>
      </c>
      <c r="D4" s="125">
        <v>3.0457939999999999</v>
      </c>
      <c r="E4" s="125">
        <v>3.0742836850815851</v>
      </c>
      <c r="F4" s="125">
        <v>3.2433146876232204</v>
      </c>
      <c r="G4" s="125">
        <v>3.0897447499999999</v>
      </c>
      <c r="H4" s="125">
        <v>2.9295994750162087</v>
      </c>
      <c r="I4" s="125">
        <v>2.9295994750162087</v>
      </c>
      <c r="J4" s="125">
        <f t="shared" si="0"/>
        <v>3.0520560121228701</v>
      </c>
      <c r="K4" s="125">
        <f t="shared" ref="K4:K12" si="8">J4-4.13</f>
        <v>-1.0779439878771298</v>
      </c>
      <c r="L4" s="124">
        <f t="shared" si="1"/>
        <v>0.10686815172461825</v>
      </c>
      <c r="M4" s="125">
        <f t="shared" ref="M4:M12" si="9">((POWER((I4/D4),1/5))-1)*100</f>
        <v>-0.77490018306529684</v>
      </c>
      <c r="N4" s="125">
        <f t="shared" ref="N4:N12" si="10">100*((AVERAGE(E4/D4,F4/E4,G4/F4,H4/G4,I4/H4))-1)</f>
        <v>-0.6968979997359126</v>
      </c>
      <c r="O4" s="125">
        <f t="shared" ref="O4:O12" si="11">N4-(-0.24)</f>
        <v>-0.45689799973591261</v>
      </c>
      <c r="P4" s="124" t="s">
        <v>385</v>
      </c>
      <c r="Q4" s="136">
        <v>4.265863764705883</v>
      </c>
      <c r="R4" s="136">
        <v>4.1967461300518778</v>
      </c>
      <c r="S4" s="136">
        <v>4.0939764176214268</v>
      </c>
      <c r="T4" s="136">
        <v>4.2071377202416675</v>
      </c>
      <c r="U4" s="136">
        <v>4.1316844011472504</v>
      </c>
      <c r="V4" s="136">
        <v>4.358248239768967</v>
      </c>
      <c r="W4" s="125">
        <f t="shared" si="2"/>
        <v>4.2089427789228457</v>
      </c>
      <c r="X4" s="125">
        <f t="shared" ref="X4:X12" si="12">J4-W4</f>
        <v>-1.1568867667999756</v>
      </c>
      <c r="Y4" s="124">
        <f t="shared" si="3"/>
        <v>8.6477604912981718E-2</v>
      </c>
      <c r="Z4" s="125">
        <f t="shared" ref="Z4:Z12" si="13">((POWER((V4/Q4),1/5))-1)*100</f>
        <v>0.42942966503658475</v>
      </c>
      <c r="AA4" s="125">
        <f t="shared" si="4"/>
        <v>0.47703184850211855</v>
      </c>
      <c r="AB4" s="124" t="s">
        <v>385</v>
      </c>
      <c r="AC4" s="119">
        <v>5.5291498064516134</v>
      </c>
      <c r="AD4" s="119">
        <v>5.513013004038549</v>
      </c>
      <c r="AE4" s="119">
        <v>5.4086714247144929</v>
      </c>
      <c r="AF4" s="119">
        <v>5.288693336293238</v>
      </c>
      <c r="AG4" s="119">
        <v>5.31211822167728</v>
      </c>
      <c r="AH4" s="119">
        <v>5.31211822167728</v>
      </c>
      <c r="AI4" s="125">
        <f t="shared" si="5"/>
        <v>5.3939606691420749</v>
      </c>
      <c r="AJ4" s="125">
        <f t="shared" ref="AJ4:AJ12" si="14">J4-AI4</f>
        <v>-2.3419046570192048</v>
      </c>
      <c r="AK4" s="124">
        <f t="shared" si="6"/>
        <v>9.7590600127500454E-2</v>
      </c>
      <c r="AL4" s="125">
        <f t="shared" ref="AL4:AL12" si="15">((POWER((AH4/AC4),1/5))-1)*100</f>
        <v>-0.7976694801774209</v>
      </c>
      <c r="AM4" s="125">
        <f t="shared" si="7"/>
        <v>-0.79196434205872634</v>
      </c>
    </row>
    <row r="5" spans="1:39" ht="18.75" x14ac:dyDescent="0.25">
      <c r="A5" s="132" t="s">
        <v>475</v>
      </c>
      <c r="B5" s="133" t="s">
        <v>111</v>
      </c>
      <c r="C5" s="124" t="s">
        <v>386</v>
      </c>
      <c r="D5" s="125">
        <v>3.2796439999999998</v>
      </c>
      <c r="E5" s="125">
        <v>3.4023460536130532</v>
      </c>
      <c r="F5" s="125">
        <v>3.4769067447973718</v>
      </c>
      <c r="G5" s="125">
        <v>3.1663014505665723</v>
      </c>
      <c r="H5" s="125">
        <v>2.9774871825781237</v>
      </c>
      <c r="I5" s="125">
        <v>2.9678746977012507</v>
      </c>
      <c r="J5" s="125">
        <f t="shared" si="0"/>
        <v>3.2117600215427284</v>
      </c>
      <c r="K5" s="125">
        <f t="shared" si="8"/>
        <v>-0.91823997845727146</v>
      </c>
      <c r="L5" s="124">
        <f t="shared" si="1"/>
        <v>0.19479234710376625</v>
      </c>
      <c r="M5" s="125">
        <f t="shared" si="9"/>
        <v>-1.9779521590484128</v>
      </c>
      <c r="N5" s="125">
        <f t="shared" si="10"/>
        <v>-1.8573381549689794</v>
      </c>
      <c r="O5" s="125">
        <f t="shared" si="11"/>
        <v>-1.6173381549689794</v>
      </c>
      <c r="P5" s="124" t="s">
        <v>386</v>
      </c>
      <c r="Q5" s="136">
        <v>3.502594112732452</v>
      </c>
      <c r="R5" s="136">
        <v>3.5050222106076157</v>
      </c>
      <c r="S5" s="136">
        <v>3.4163997198766287</v>
      </c>
      <c r="T5" s="136">
        <v>3.5254752778145084</v>
      </c>
      <c r="U5" s="136">
        <v>3.4561813105266133</v>
      </c>
      <c r="V5" s="136">
        <v>3.7492671396977308</v>
      </c>
      <c r="W5" s="125">
        <f t="shared" si="2"/>
        <v>3.5258232952092583</v>
      </c>
      <c r="X5" s="125">
        <f t="shared" si="12"/>
        <v>-0.31406327366652986</v>
      </c>
      <c r="Y5" s="124">
        <f t="shared" si="3"/>
        <v>0.10624113897493966</v>
      </c>
      <c r="Z5" s="125">
        <f t="shared" si="13"/>
        <v>1.3704360016461914</v>
      </c>
      <c r="AA5" s="125">
        <f t="shared" si="4"/>
        <v>1.4496222308255202</v>
      </c>
      <c r="AB5" s="124" t="s">
        <v>386</v>
      </c>
      <c r="AC5" s="119">
        <v>3.8452037315597067</v>
      </c>
      <c r="AD5" s="119">
        <v>3.97441055495326</v>
      </c>
      <c r="AE5" s="119">
        <v>3.9722248294323634</v>
      </c>
      <c r="AF5" s="119">
        <v>3.9005126236795626</v>
      </c>
      <c r="AG5" s="119">
        <v>3.9952325116274476</v>
      </c>
      <c r="AH5" s="119">
        <v>4.2960849295159793</v>
      </c>
      <c r="AI5" s="125">
        <f t="shared" si="5"/>
        <v>3.9972781967947193</v>
      </c>
      <c r="AJ5" s="125">
        <f t="shared" si="14"/>
        <v>-0.78551817525199086</v>
      </c>
      <c r="AK5" s="124">
        <f t="shared" si="6"/>
        <v>0.14313773537154129</v>
      </c>
      <c r="AL5" s="125">
        <f t="shared" si="15"/>
        <v>2.2423211931464904</v>
      </c>
      <c r="AM5" s="125">
        <f t="shared" si="7"/>
        <v>2.2917105856148146</v>
      </c>
    </row>
    <row r="6" spans="1:39" ht="18.75" x14ac:dyDescent="0.25">
      <c r="A6" s="132" t="s">
        <v>476</v>
      </c>
      <c r="B6" s="133" t="s">
        <v>112</v>
      </c>
      <c r="C6" s="124" t="s">
        <v>387</v>
      </c>
      <c r="D6" s="125">
        <v>1.6188549999999999</v>
      </c>
      <c r="E6" s="125">
        <v>1.6609463769230768</v>
      </c>
      <c r="F6" s="125">
        <v>1.6736211303395401</v>
      </c>
      <c r="G6" s="125">
        <v>1.5027391147308782</v>
      </c>
      <c r="H6" s="125">
        <v>1.5816581170894972</v>
      </c>
      <c r="I6" s="125">
        <v>1.5816581170894972</v>
      </c>
      <c r="J6" s="125">
        <f t="shared" si="0"/>
        <v>1.6032463093620812</v>
      </c>
      <c r="K6" s="125">
        <f t="shared" si="8"/>
        <v>-2.5267536906379187</v>
      </c>
      <c r="L6" s="124">
        <f t="shared" si="1"/>
        <v>5.7095447441708996E-2</v>
      </c>
      <c r="M6" s="125">
        <f t="shared" si="9"/>
        <v>-0.46382840364013189</v>
      </c>
      <c r="N6" s="125">
        <f t="shared" si="10"/>
        <v>-0.31909291027842901</v>
      </c>
      <c r="O6" s="125">
        <f t="shared" si="11"/>
        <v>-7.9092910278429018E-2</v>
      </c>
      <c r="P6" s="124" t="s">
        <v>387</v>
      </c>
      <c r="Q6" s="136">
        <v>3.1836310511012051</v>
      </c>
      <c r="R6" s="136">
        <v>3.0665173530333214</v>
      </c>
      <c r="S6" s="136">
        <v>2.9379333089685971</v>
      </c>
      <c r="T6" s="136">
        <v>3.0404712340720748</v>
      </c>
      <c r="U6" s="136">
        <v>3.0153789070990356</v>
      </c>
      <c r="V6" s="136">
        <v>3.2008521382191639</v>
      </c>
      <c r="W6" s="125">
        <f t="shared" si="2"/>
        <v>3.0741306654155665</v>
      </c>
      <c r="X6" s="125">
        <f t="shared" si="12"/>
        <v>-1.4708843560534852</v>
      </c>
      <c r="Y6" s="124">
        <f t="shared" si="3"/>
        <v>9.241308978984912E-2</v>
      </c>
      <c r="Z6" s="125">
        <f t="shared" si="13"/>
        <v>0.10795186996781503</v>
      </c>
      <c r="AA6" s="125">
        <f t="shared" si="4"/>
        <v>0.18879751440619152</v>
      </c>
      <c r="AB6" s="124" t="s">
        <v>387</v>
      </c>
      <c r="AC6" s="119">
        <v>3.2459923914643465</v>
      </c>
      <c r="AD6" s="119">
        <v>3.2374416636082084</v>
      </c>
      <c r="AE6" s="119">
        <v>3.1659671020034641</v>
      </c>
      <c r="AF6" s="119">
        <v>3.0555306303639633</v>
      </c>
      <c r="AG6" s="119">
        <v>3.1116794964155248</v>
      </c>
      <c r="AH6" s="119">
        <v>3.1116794964155248</v>
      </c>
      <c r="AI6" s="125">
        <f t="shared" si="5"/>
        <v>3.1547151300451719</v>
      </c>
      <c r="AJ6" s="125">
        <f t="shared" si="14"/>
        <v>-1.5514688206830907</v>
      </c>
      <c r="AK6" s="124">
        <f t="shared" si="6"/>
        <v>6.9334360386599111E-2</v>
      </c>
      <c r="AL6" s="125">
        <f t="shared" si="15"/>
        <v>-0.84160875051411121</v>
      </c>
      <c r="AM6" s="125">
        <f t="shared" si="7"/>
        <v>-0.82435925701516144</v>
      </c>
    </row>
    <row r="7" spans="1:39" ht="18.75" x14ac:dyDescent="0.25">
      <c r="A7" s="132" t="s">
        <v>477</v>
      </c>
      <c r="B7" s="133" t="s">
        <v>564</v>
      </c>
      <c r="C7" s="124" t="s">
        <v>388</v>
      </c>
      <c r="D7" s="125">
        <v>1.766497</v>
      </c>
      <c r="E7" s="125">
        <v>1.8287934755244755</v>
      </c>
      <c r="F7" s="125">
        <v>1.8990251945235488</v>
      </c>
      <c r="G7" s="125">
        <v>1.8195914213881017</v>
      </c>
      <c r="H7" s="125">
        <v>1.8889161902872216</v>
      </c>
      <c r="I7" s="125">
        <v>2.0481078800823482</v>
      </c>
      <c r="J7" s="125">
        <f t="shared" si="0"/>
        <v>1.8751551936342825</v>
      </c>
      <c r="K7" s="125">
        <f t="shared" si="8"/>
        <v>-2.2548448063657176</v>
      </c>
      <c r="L7" s="124">
        <f t="shared" si="1"/>
        <v>8.9176901397468214E-2</v>
      </c>
      <c r="M7" s="125">
        <f t="shared" si="9"/>
        <v>3.0025519773604126</v>
      </c>
      <c r="N7" s="125">
        <f t="shared" si="10"/>
        <v>3.0843192386328822</v>
      </c>
      <c r="O7" s="125">
        <f t="shared" si="11"/>
        <v>3.3243192386328824</v>
      </c>
      <c r="P7" s="124" t="s">
        <v>388</v>
      </c>
      <c r="Q7" s="136">
        <v>2.8668300871225192</v>
      </c>
      <c r="R7" s="136">
        <v>2.9970635434187147</v>
      </c>
      <c r="S7" s="136">
        <v>2.8438693045149153</v>
      </c>
      <c r="T7" s="136">
        <v>2.8756778242860328</v>
      </c>
      <c r="U7" s="136">
        <v>2.8353960044644833</v>
      </c>
      <c r="V7" s="136">
        <v>3.078048453019262</v>
      </c>
      <c r="W7" s="125">
        <f t="shared" si="2"/>
        <v>2.9161475361376543</v>
      </c>
      <c r="X7" s="125">
        <f t="shared" si="12"/>
        <v>-1.0409923425033718</v>
      </c>
      <c r="Y7" s="124">
        <f t="shared" si="3"/>
        <v>8.9976171021555348E-2</v>
      </c>
      <c r="Z7" s="125">
        <f t="shared" si="13"/>
        <v>1.4319324610059248</v>
      </c>
      <c r="AA7" s="125">
        <f t="shared" si="4"/>
        <v>1.5413964979803518</v>
      </c>
      <c r="AB7" s="124" t="s">
        <v>388</v>
      </c>
      <c r="AC7" s="119">
        <v>3.1536443743111722</v>
      </c>
      <c r="AD7" s="119">
        <v>3.1830016618347976</v>
      </c>
      <c r="AE7" s="119">
        <v>3.1177845328318741</v>
      </c>
      <c r="AF7" s="119">
        <v>3.0845729422493808</v>
      </c>
      <c r="AG7" s="119">
        <v>3.204509829188158</v>
      </c>
      <c r="AH7" s="119">
        <v>3.3471836945830158</v>
      </c>
      <c r="AI7" s="125">
        <f t="shared" si="5"/>
        <v>3.1817828391664</v>
      </c>
      <c r="AJ7" s="125">
        <f t="shared" si="14"/>
        <v>-1.3066276455321175</v>
      </c>
      <c r="AK7" s="124">
        <f t="shared" si="6"/>
        <v>8.3877654010080391E-2</v>
      </c>
      <c r="AL7" s="125">
        <f t="shared" si="15"/>
        <v>1.1983346954623553</v>
      </c>
      <c r="AM7" s="125">
        <f t="shared" si="7"/>
        <v>1.2314632338269904</v>
      </c>
    </row>
    <row r="8" spans="1:39" ht="18.75" x14ac:dyDescent="0.25">
      <c r="A8" s="132" t="s">
        <v>260</v>
      </c>
      <c r="B8" s="133" t="s">
        <v>114</v>
      </c>
      <c r="C8" s="124" t="s">
        <v>389</v>
      </c>
      <c r="D8" s="125">
        <v>2.6697963333333328</v>
      </c>
      <c r="E8" s="125">
        <v>2.622258700932401</v>
      </c>
      <c r="F8" s="125">
        <v>2.7088672396056959</v>
      </c>
      <c r="G8" s="125">
        <v>2.545140543739377</v>
      </c>
      <c r="H8" s="125">
        <v>2.5036146597536315</v>
      </c>
      <c r="I8" s="125">
        <v>2.5335305007372817</v>
      </c>
      <c r="J8" s="125">
        <f t="shared" si="0"/>
        <v>2.5972013296836201</v>
      </c>
      <c r="K8" s="125">
        <f t="shared" si="8"/>
        <v>-1.5327986703163798</v>
      </c>
      <c r="L8" s="124">
        <f t="shared" si="1"/>
        <v>7.5155335281842511E-2</v>
      </c>
      <c r="M8" s="125">
        <f t="shared" si="9"/>
        <v>-1.0422981312702029</v>
      </c>
      <c r="N8" s="125">
        <f t="shared" si="10"/>
        <v>-0.99170412715701151</v>
      </c>
      <c r="O8" s="125">
        <f t="shared" si="11"/>
        <v>-0.75170412715701151</v>
      </c>
      <c r="P8" s="124" t="s">
        <v>389</v>
      </c>
      <c r="Q8" s="136">
        <v>3.665090003790425</v>
      </c>
      <c r="R8" s="136">
        <v>3.5545013491517454</v>
      </c>
      <c r="S8" s="136">
        <v>3.445106022364417</v>
      </c>
      <c r="T8" s="136">
        <v>3.5516422337581171</v>
      </c>
      <c r="U8" s="136">
        <v>3.5017319971921461</v>
      </c>
      <c r="V8" s="136">
        <v>3.7408038757838962</v>
      </c>
      <c r="W8" s="125">
        <f t="shared" si="2"/>
        <v>3.576479247006791</v>
      </c>
      <c r="X8" s="125">
        <f t="shared" si="12"/>
        <v>-0.97927791732317093</v>
      </c>
      <c r="Y8" s="124">
        <f t="shared" si="3"/>
        <v>9.8995311816210088E-2</v>
      </c>
      <c r="Z8" s="125">
        <f t="shared" si="13"/>
        <v>0.40979006650767591</v>
      </c>
      <c r="AA8" s="125">
        <f t="shared" si="4"/>
        <v>0.48387191811127828</v>
      </c>
      <c r="AB8" s="124" t="s">
        <v>389</v>
      </c>
      <c r="AC8" s="119">
        <v>4.2834495987533101</v>
      </c>
      <c r="AD8" s="119">
        <v>4.1524099382017878</v>
      </c>
      <c r="AE8" s="119">
        <v>4.0773175816590417</v>
      </c>
      <c r="AF8" s="119">
        <v>4.0310859234973764</v>
      </c>
      <c r="AG8" s="119">
        <v>4.1299466697652019</v>
      </c>
      <c r="AH8" s="119">
        <v>4.2186519264218809</v>
      </c>
      <c r="AI8" s="125">
        <f t="shared" si="5"/>
        <v>4.1488102730497669</v>
      </c>
      <c r="AJ8" s="125">
        <f t="shared" si="14"/>
        <v>-1.5516089433661469</v>
      </c>
      <c r="AK8" s="124">
        <f t="shared" si="6"/>
        <v>8.4008556200705284E-2</v>
      </c>
      <c r="AL8" s="125">
        <f t="shared" si="15"/>
        <v>-0.30439652516301985</v>
      </c>
      <c r="AM8" s="125">
        <f t="shared" si="7"/>
        <v>-0.28023460560622215</v>
      </c>
    </row>
    <row r="9" spans="1:39" ht="18.75" x14ac:dyDescent="0.25">
      <c r="A9" s="132" t="s">
        <v>478</v>
      </c>
      <c r="B9" s="133" t="s">
        <v>566</v>
      </c>
      <c r="C9" s="124" t="s">
        <v>390</v>
      </c>
      <c r="D9" s="125">
        <v>4.4104080000000003</v>
      </c>
      <c r="E9" s="125">
        <v>4.4738031606060602</v>
      </c>
      <c r="F9" s="125">
        <v>4.5555892470974815</v>
      </c>
      <c r="G9" s="125">
        <v>4.1017861392351271</v>
      </c>
      <c r="H9" s="125">
        <v>3.8003214323077636</v>
      </c>
      <c r="I9" s="125">
        <v>3.8467951154823217</v>
      </c>
      <c r="J9" s="125">
        <f t="shared" si="0"/>
        <v>4.1981171824547925</v>
      </c>
      <c r="K9" s="125">
        <f t="shared" si="8"/>
        <v>6.8117182454792591E-2</v>
      </c>
      <c r="L9" s="124">
        <f t="shared" si="1"/>
        <v>0.29994575904869214</v>
      </c>
      <c r="M9" s="125">
        <f t="shared" si="9"/>
        <v>-2.6974867885500409</v>
      </c>
      <c r="N9" s="125">
        <f t="shared" si="10"/>
        <v>-2.5645311382893388</v>
      </c>
      <c r="O9" s="125">
        <f t="shared" si="11"/>
        <v>-2.3245311382893385</v>
      </c>
      <c r="P9" s="124" t="s">
        <v>390</v>
      </c>
      <c r="Q9" s="136">
        <v>4.9057421987396586</v>
      </c>
      <c r="R9" s="136">
        <v>4.7757130808764412</v>
      </c>
      <c r="S9" s="136">
        <v>4.6902746785389935</v>
      </c>
      <c r="T9" s="136">
        <v>4.8081189331963499</v>
      </c>
      <c r="U9" s="136">
        <v>4.7355339845943032</v>
      </c>
      <c r="V9" s="136">
        <v>4.9199772346094166</v>
      </c>
      <c r="W9" s="125">
        <f t="shared" si="2"/>
        <v>4.8058933517591935</v>
      </c>
      <c r="X9" s="125">
        <f t="shared" si="12"/>
        <v>-0.60777616930440104</v>
      </c>
      <c r="Y9" s="124">
        <f t="shared" si="3"/>
        <v>8.3883693963571482E-2</v>
      </c>
      <c r="Z9" s="125">
        <f t="shared" si="13"/>
        <v>5.7966936007303183E-2</v>
      </c>
      <c r="AA9" s="125">
        <f t="shared" si="4"/>
        <v>9.1640001916770686E-2</v>
      </c>
      <c r="AB9" s="124" t="s">
        <v>390</v>
      </c>
      <c r="AC9" s="119">
        <v>5.1958161769554314</v>
      </c>
      <c r="AD9" s="119">
        <v>5.3476759482005649</v>
      </c>
      <c r="AE9" s="119">
        <v>5.2486918851172844</v>
      </c>
      <c r="AF9" s="119">
        <v>5.0935634198691373</v>
      </c>
      <c r="AG9" s="119">
        <v>5.1548203978566161</v>
      </c>
      <c r="AH9" s="119">
        <v>5.3126128898114535</v>
      </c>
      <c r="AI9" s="125">
        <f t="shared" si="5"/>
        <v>5.2255301196350814</v>
      </c>
      <c r="AJ9" s="125">
        <f t="shared" si="14"/>
        <v>-1.0274129371802889</v>
      </c>
      <c r="AK9" s="124">
        <f t="shared" si="6"/>
        <v>8.7880100770371825E-2</v>
      </c>
      <c r="AL9" s="125">
        <f t="shared" si="15"/>
        <v>0.44559108758119859</v>
      </c>
      <c r="AM9" s="125">
        <f t="shared" si="7"/>
        <v>0.47597914907864247</v>
      </c>
    </row>
    <row r="10" spans="1:39" ht="18.75" x14ac:dyDescent="0.25">
      <c r="A10" s="132" t="s">
        <v>479</v>
      </c>
      <c r="B10" s="133" t="s">
        <v>565</v>
      </c>
      <c r="C10" s="124" t="s">
        <v>391</v>
      </c>
      <c r="D10" s="125">
        <v>3.8932519999999999</v>
      </c>
      <c r="E10" s="125">
        <v>3.9152202990675988</v>
      </c>
      <c r="F10" s="125">
        <v>4.0187113009857622</v>
      </c>
      <c r="G10" s="125">
        <v>3.9072943941926344</v>
      </c>
      <c r="H10" s="125">
        <v>3.5789489842740796</v>
      </c>
      <c r="I10" s="125">
        <v>3.1987252974109976</v>
      </c>
      <c r="J10" s="125">
        <f t="shared" si="0"/>
        <v>3.7520253793218461</v>
      </c>
      <c r="K10" s="125">
        <f t="shared" si="8"/>
        <v>-0.37797462067815379</v>
      </c>
      <c r="L10" s="124">
        <f t="shared" si="1"/>
        <v>0.28222443999322994</v>
      </c>
      <c r="M10" s="125">
        <f t="shared" si="9"/>
        <v>-3.8536313717362769</v>
      </c>
      <c r="N10" s="125">
        <f t="shared" si="10"/>
        <v>-3.7184352087558104</v>
      </c>
      <c r="O10" s="125">
        <f t="shared" si="11"/>
        <v>-3.4784352087558101</v>
      </c>
      <c r="P10" s="124" t="s">
        <v>391</v>
      </c>
      <c r="Q10" s="136">
        <v>4.0248570671183508</v>
      </c>
      <c r="R10" s="136">
        <v>4.0152852052325976</v>
      </c>
      <c r="S10" s="136">
        <v>3.8758496457672607</v>
      </c>
      <c r="T10" s="136">
        <v>3.9887153170037855</v>
      </c>
      <c r="U10" s="136">
        <v>3.9257004951899317</v>
      </c>
      <c r="V10" s="136">
        <v>4.2943346375954947</v>
      </c>
      <c r="W10" s="125">
        <f t="shared" si="2"/>
        <v>4.0207903946512369</v>
      </c>
      <c r="X10" s="125">
        <f t="shared" si="12"/>
        <v>-0.26876501532939079</v>
      </c>
      <c r="Y10" s="124">
        <f t="shared" si="3"/>
        <v>0.13288592730617743</v>
      </c>
      <c r="Z10" s="125">
        <f t="shared" si="13"/>
        <v>1.3045809414509391</v>
      </c>
      <c r="AA10" s="125">
        <f t="shared" si="4"/>
        <v>1.4024071044756115</v>
      </c>
      <c r="AB10" s="124" t="s">
        <v>391</v>
      </c>
      <c r="AC10" s="119">
        <v>4.7653523919665215</v>
      </c>
      <c r="AD10" s="119">
        <v>4.8533185452688592</v>
      </c>
      <c r="AE10" s="119">
        <v>4.8484026536095932</v>
      </c>
      <c r="AF10" s="119">
        <v>4.8309236962186093</v>
      </c>
      <c r="AG10" s="119">
        <v>4.8888347694653724</v>
      </c>
      <c r="AH10" s="119">
        <v>5.0069764662397951</v>
      </c>
      <c r="AI10" s="125">
        <f t="shared" si="5"/>
        <v>4.8656347537947919</v>
      </c>
      <c r="AJ10" s="125">
        <f t="shared" si="14"/>
        <v>-1.1136093744729458</v>
      </c>
      <c r="AK10" s="124">
        <f t="shared" si="6"/>
        <v>7.3286838615085295E-2</v>
      </c>
      <c r="AL10" s="125">
        <f t="shared" si="15"/>
        <v>0.99412379469761003</v>
      </c>
      <c r="AM10" s="125">
        <f t="shared" si="7"/>
        <v>0.99989461634699683</v>
      </c>
    </row>
    <row r="11" spans="1:39" ht="18.75" x14ac:dyDescent="0.25">
      <c r="A11" s="132" t="s">
        <v>264</v>
      </c>
      <c r="B11" s="133" t="s">
        <v>118</v>
      </c>
      <c r="C11" s="124" t="s">
        <v>392</v>
      </c>
      <c r="D11" s="125">
        <v>3.9012200000000004</v>
      </c>
      <c r="E11" s="125">
        <v>3.9296744865578863</v>
      </c>
      <c r="F11" s="125">
        <v>3.9914335160277479</v>
      </c>
      <c r="G11" s="125">
        <v>3.8030268444759208</v>
      </c>
      <c r="H11" s="125">
        <v>3.5930901388606142</v>
      </c>
      <c r="I11" s="125">
        <v>3.0151734709644398</v>
      </c>
      <c r="J11" s="125">
        <f t="shared" si="0"/>
        <v>3.7056030761477685</v>
      </c>
      <c r="K11" s="125">
        <f t="shared" si="8"/>
        <v>-0.42439692385223138</v>
      </c>
      <c r="L11" s="124">
        <f t="shared" si="1"/>
        <v>0.33392030227496389</v>
      </c>
      <c r="M11" s="125">
        <f t="shared" si="9"/>
        <v>-5.0221416968888484</v>
      </c>
      <c r="N11" s="125">
        <f t="shared" si="10"/>
        <v>-4.8047321592626036</v>
      </c>
      <c r="O11" s="125">
        <f t="shared" si="11"/>
        <v>-4.5647321592626033</v>
      </c>
      <c r="P11" s="124" t="s">
        <v>392</v>
      </c>
      <c r="Q11" s="136">
        <v>3.9848643821456364</v>
      </c>
      <c r="R11" s="136">
        <v>3.926411193408895</v>
      </c>
      <c r="S11" s="136">
        <v>3.8889523041805165</v>
      </c>
      <c r="T11" s="136">
        <v>3.9653952990863197</v>
      </c>
      <c r="U11" s="136">
        <v>3.8674703167908233</v>
      </c>
      <c r="V11" s="136">
        <v>3.6936595129571921</v>
      </c>
      <c r="W11" s="125">
        <f t="shared" si="2"/>
        <v>3.8877921680948972</v>
      </c>
      <c r="X11" s="125">
        <f t="shared" si="12"/>
        <v>-0.18218909194712873</v>
      </c>
      <c r="Y11" s="124">
        <f t="shared" si="3"/>
        <v>9.5776215857213048E-2</v>
      </c>
      <c r="Z11" s="125">
        <f t="shared" si="13"/>
        <v>-1.5062523056575183</v>
      </c>
      <c r="AA11" s="125">
        <f t="shared" si="4"/>
        <v>-1.4837840699154059</v>
      </c>
      <c r="AB11" s="124" t="s">
        <v>392</v>
      </c>
      <c r="AC11" s="119">
        <v>5.0150131788879637</v>
      </c>
      <c r="AD11" s="119">
        <v>5.1014067666403449</v>
      </c>
      <c r="AE11" s="119">
        <v>5.1248379645218609</v>
      </c>
      <c r="AF11" s="119">
        <v>5.0608505440722604</v>
      </c>
      <c r="AG11" s="119">
        <v>5.081218389107331</v>
      </c>
      <c r="AH11" s="119">
        <v>4.7463147315869758</v>
      </c>
      <c r="AI11" s="125">
        <f t="shared" si="5"/>
        <v>5.0216069291361229</v>
      </c>
      <c r="AJ11" s="125">
        <f t="shared" si="14"/>
        <v>-1.3160038529883544</v>
      </c>
      <c r="AK11" s="124">
        <f t="shared" si="6"/>
        <v>0.12776770573938748</v>
      </c>
      <c r="AL11" s="125">
        <f t="shared" si="15"/>
        <v>-1.0953088949352319</v>
      </c>
      <c r="AM11" s="125">
        <f t="shared" si="7"/>
        <v>-1.051023758932601</v>
      </c>
    </row>
    <row r="12" spans="1:39" s="97" customFormat="1" ht="18.75" x14ac:dyDescent="0.25">
      <c r="A12" s="128" t="s">
        <v>265</v>
      </c>
      <c r="B12" s="134" t="s">
        <v>561</v>
      </c>
      <c r="C12" s="130" t="s">
        <v>393</v>
      </c>
      <c r="D12" s="131">
        <v>3.2855081666666663</v>
      </c>
      <c r="E12" s="131">
        <v>3.2759665937451437</v>
      </c>
      <c r="F12" s="131">
        <v>3.3501503778167221</v>
      </c>
      <c r="G12" s="131">
        <v>3.1740836941076491</v>
      </c>
      <c r="H12" s="131">
        <v>3.0483523993071229</v>
      </c>
      <c r="I12" s="131">
        <v>2.7743519858508607</v>
      </c>
      <c r="J12" s="131">
        <f t="shared" si="0"/>
        <v>3.1514022029156941</v>
      </c>
      <c r="K12" s="125">
        <f t="shared" si="8"/>
        <v>-0.97859779708430583</v>
      </c>
      <c r="L12" s="130">
        <f t="shared" si="1"/>
        <v>0.19420869885163589</v>
      </c>
      <c r="M12" s="125">
        <f t="shared" si="9"/>
        <v>-3.3255295693506493</v>
      </c>
      <c r="N12" s="131">
        <f t="shared" si="10"/>
        <v>-3.2462148360313692</v>
      </c>
      <c r="O12" s="125">
        <f t="shared" si="11"/>
        <v>-3.0062148360313694</v>
      </c>
      <c r="P12" s="130" t="s">
        <v>393</v>
      </c>
      <c r="Q12" s="136">
        <v>3.824977192968031</v>
      </c>
      <c r="R12" s="136">
        <v>3.7404562712803204</v>
      </c>
      <c r="S12" s="136">
        <v>3.6670291632724661</v>
      </c>
      <c r="T12" s="136">
        <v>3.7585187664222182</v>
      </c>
      <c r="U12" s="136">
        <v>3.6846011569914845</v>
      </c>
      <c r="V12" s="136">
        <v>3.717231694370545</v>
      </c>
      <c r="W12" s="131">
        <f t="shared" si="2"/>
        <v>3.7321357075508446</v>
      </c>
      <c r="X12" s="125">
        <f t="shared" si="12"/>
        <v>-0.5807335046351505</v>
      </c>
      <c r="Y12" s="130">
        <f t="shared" si="3"/>
        <v>5.1809529696584505E-2</v>
      </c>
      <c r="Z12" s="125">
        <f t="shared" si="13"/>
        <v>-0.56983587241273836</v>
      </c>
      <c r="AA12" s="131">
        <f t="shared" si="4"/>
        <v>-0.5517829630890092</v>
      </c>
      <c r="AB12" s="130" t="s">
        <v>393</v>
      </c>
      <c r="AC12" s="119">
        <v>4.6492313888206374</v>
      </c>
      <c r="AD12" s="119">
        <v>4.6269083524210668</v>
      </c>
      <c r="AE12" s="119">
        <v>4.6010777730904522</v>
      </c>
      <c r="AF12" s="119">
        <v>4.5459682337848175</v>
      </c>
      <c r="AG12" s="119">
        <v>4.6055825294362664</v>
      </c>
      <c r="AH12" s="119">
        <v>4.4824833290044284</v>
      </c>
      <c r="AI12" s="131">
        <f t="shared" si="5"/>
        <v>4.585208601092944</v>
      </c>
      <c r="AJ12" s="125">
        <f t="shared" si="14"/>
        <v>-1.43380639817725</v>
      </c>
      <c r="AK12" s="130">
        <f t="shared" si="6"/>
        <v>5.5673156514030098E-2</v>
      </c>
      <c r="AL12" s="125">
        <f t="shared" si="15"/>
        <v>-0.72783249364725133</v>
      </c>
      <c r="AM12" s="131">
        <f t="shared" si="7"/>
        <v>-0.71952514046722538</v>
      </c>
    </row>
  </sheetData>
  <mergeCells count="3">
    <mergeCell ref="C1:N1"/>
    <mergeCell ref="P1:AA1"/>
    <mergeCell ref="AB1:AM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workbookViewId="0">
      <selection activeCell="E3" sqref="E3:P33"/>
    </sheetView>
  </sheetViews>
  <sheetFormatPr defaultRowHeight="15" x14ac:dyDescent="0.25"/>
  <cols>
    <col min="1" max="1" width="51.5703125" customWidth="1"/>
    <col min="2" max="2" width="42.42578125" customWidth="1"/>
    <col min="24" max="24" width="13.42578125" customWidth="1"/>
    <col min="36" max="36" width="12.5703125" customWidth="1"/>
  </cols>
  <sheetData>
    <row r="1" spans="1:39" ht="25.5" x14ac:dyDescent="0.35">
      <c r="A1" s="105"/>
      <c r="B1" s="107"/>
      <c r="C1" s="244" t="s">
        <v>530</v>
      </c>
      <c r="D1" s="244"/>
      <c r="E1" s="244"/>
      <c r="F1" s="244"/>
      <c r="G1" s="244"/>
      <c r="H1" s="244"/>
      <c r="I1" s="244"/>
      <c r="J1" s="244"/>
      <c r="K1" s="244"/>
      <c r="L1" s="244"/>
      <c r="M1" s="244"/>
      <c r="N1" s="244"/>
      <c r="O1" s="221"/>
      <c r="P1" s="244" t="s">
        <v>531</v>
      </c>
      <c r="Q1" s="244"/>
      <c r="R1" s="244"/>
      <c r="S1" s="244"/>
      <c r="T1" s="244"/>
      <c r="U1" s="244"/>
      <c r="V1" s="244"/>
      <c r="W1" s="244"/>
      <c r="X1" s="244"/>
      <c r="Y1" s="244"/>
      <c r="Z1" s="244"/>
      <c r="AA1" s="244"/>
      <c r="AB1" s="244" t="s">
        <v>535</v>
      </c>
      <c r="AC1" s="244"/>
      <c r="AD1" s="244"/>
      <c r="AE1" s="244"/>
      <c r="AF1" s="244"/>
      <c r="AG1" s="244"/>
      <c r="AH1" s="244"/>
      <c r="AI1" s="244"/>
      <c r="AJ1" s="244"/>
      <c r="AK1" s="244"/>
      <c r="AL1" s="244"/>
      <c r="AM1" s="244"/>
    </row>
    <row r="2" spans="1:39" ht="28.5" customHeight="1" x14ac:dyDescent="0.25">
      <c r="A2" s="120"/>
      <c r="B2" s="121"/>
      <c r="C2" s="121" t="s">
        <v>419</v>
      </c>
      <c r="D2" s="121">
        <v>2010</v>
      </c>
      <c r="E2" s="121">
        <v>2011</v>
      </c>
      <c r="F2" s="121">
        <v>2012</v>
      </c>
      <c r="G2" s="121">
        <v>2013</v>
      </c>
      <c r="H2" s="121">
        <v>2014</v>
      </c>
      <c r="I2" s="121">
        <v>2015</v>
      </c>
      <c r="J2" s="121" t="s">
        <v>421</v>
      </c>
      <c r="K2" s="121" t="s">
        <v>580</v>
      </c>
      <c r="L2" s="121" t="s">
        <v>420</v>
      </c>
      <c r="M2" s="121" t="s">
        <v>422</v>
      </c>
      <c r="N2" s="121" t="s">
        <v>423</v>
      </c>
      <c r="O2" s="121" t="s">
        <v>583</v>
      </c>
      <c r="P2" s="121" t="s">
        <v>419</v>
      </c>
      <c r="Q2" s="121">
        <v>2010</v>
      </c>
      <c r="R2" s="121">
        <v>2011</v>
      </c>
      <c r="S2" s="121">
        <v>2012</v>
      </c>
      <c r="T2" s="121">
        <v>2013</v>
      </c>
      <c r="U2" s="121">
        <v>2014</v>
      </c>
      <c r="V2" s="121">
        <v>2015</v>
      </c>
      <c r="W2" s="121" t="s">
        <v>421</v>
      </c>
      <c r="X2" s="121" t="s">
        <v>581</v>
      </c>
      <c r="Y2" s="121" t="s">
        <v>420</v>
      </c>
      <c r="Z2" s="121" t="s">
        <v>422</v>
      </c>
      <c r="AA2" s="121" t="s">
        <v>423</v>
      </c>
      <c r="AB2" s="121" t="s">
        <v>419</v>
      </c>
      <c r="AC2" s="121">
        <v>2010</v>
      </c>
      <c r="AD2" s="121">
        <v>2011</v>
      </c>
      <c r="AE2" s="121">
        <v>2012</v>
      </c>
      <c r="AF2" s="121">
        <v>2013</v>
      </c>
      <c r="AG2" s="121">
        <v>2014</v>
      </c>
      <c r="AH2" s="121">
        <v>2015</v>
      </c>
      <c r="AI2" s="121" t="s">
        <v>421</v>
      </c>
      <c r="AJ2" s="121" t="s">
        <v>582</v>
      </c>
      <c r="AK2" s="121" t="s">
        <v>420</v>
      </c>
      <c r="AL2" s="121" t="s">
        <v>422</v>
      </c>
      <c r="AM2" s="121" t="s">
        <v>423</v>
      </c>
    </row>
    <row r="3" spans="1:39" ht="18.75" x14ac:dyDescent="0.25">
      <c r="A3" s="126" t="s">
        <v>480</v>
      </c>
      <c r="B3" s="138" t="s">
        <v>120</v>
      </c>
      <c r="C3" s="124" t="s">
        <v>394</v>
      </c>
      <c r="D3" s="125">
        <v>4.130884</v>
      </c>
      <c r="E3" s="125">
        <v>4.1812899230769229</v>
      </c>
      <c r="F3" s="125">
        <v>4.2171144556407452</v>
      </c>
      <c r="G3" s="125">
        <v>4.009880959915014</v>
      </c>
      <c r="H3" s="125">
        <v>3.8563211983477581</v>
      </c>
      <c r="I3" s="125">
        <v>4.0017322887905493</v>
      </c>
      <c r="J3" s="125">
        <f t="shared" ref="J3:J8" si="0">AVERAGE(D3:I3)</f>
        <v>4.0662038042951645</v>
      </c>
      <c r="K3" s="125">
        <f>J3-4.13</f>
        <v>-6.3796195704835412E-2</v>
      </c>
      <c r="L3" s="124">
        <f t="shared" ref="L3:L8" si="1">_xlfn.STDEV.P(D3:I3)</f>
        <v>0.12354615502719284</v>
      </c>
      <c r="M3" s="125">
        <f>((POWER((I3/D3),1/5))-1)*100</f>
        <v>-0.63326811345794098</v>
      </c>
      <c r="N3" s="125">
        <f t="shared" ref="N3:N8" si="2">100*((AVERAGE(E3/D3,F3/E3,G3/F3,H3/G3,I3/H3))-1)</f>
        <v>-0.57918344231217</v>
      </c>
      <c r="O3" s="125">
        <f>N3-(-0.24)</f>
        <v>-0.33918344231217001</v>
      </c>
      <c r="P3" s="124" t="s">
        <v>394</v>
      </c>
      <c r="Q3" s="136">
        <v>4.7972112493479839</v>
      </c>
      <c r="R3" s="136">
        <v>4.7041520296183643</v>
      </c>
      <c r="S3" s="136">
        <v>4.6273814640272546</v>
      </c>
      <c r="T3" s="136">
        <v>4.8285392860782146</v>
      </c>
      <c r="U3" s="136">
        <v>4.6853825576433419</v>
      </c>
      <c r="V3" s="136">
        <v>4.8432853457343539</v>
      </c>
      <c r="W3" s="125">
        <f t="shared" ref="W3:W7" si="3">AVERAGE(Q3:V3)</f>
        <v>4.7476586554082525</v>
      </c>
      <c r="X3" s="125">
        <f>J3-W3</f>
        <v>-0.68145485111308801</v>
      </c>
      <c r="Y3" s="124">
        <f t="shared" ref="Y3:Y7" si="4">_xlfn.STDEV.P(Q3:V3)</f>
        <v>7.9978477827265165E-2</v>
      </c>
      <c r="Z3" s="125">
        <f>((POWER((V3/Q3),1/5))-1)*100</f>
        <v>0.19135327798092128</v>
      </c>
      <c r="AA3" s="125">
        <f t="shared" ref="AA3:AA8" si="5">100*((AVERAGE(R3/Q3,S3/R3,T3/S3,U3/T3,V3/U3))-1)</f>
        <v>0.23611913538430507</v>
      </c>
      <c r="AB3" s="124" t="s">
        <v>394</v>
      </c>
      <c r="AC3" s="119">
        <v>6.105630066062723</v>
      </c>
      <c r="AD3" s="119">
        <v>6.1170095048734483</v>
      </c>
      <c r="AE3" s="119">
        <v>6.083760919122831</v>
      </c>
      <c r="AF3" s="119">
        <v>5.9718123326036059</v>
      </c>
      <c r="AG3" s="119">
        <v>5.9503540296077437</v>
      </c>
      <c r="AH3" s="119">
        <v>5.9700877029336539</v>
      </c>
      <c r="AI3" s="125">
        <f t="shared" ref="AI3:AI7" si="6">AVERAGE(AC3:AH3)</f>
        <v>6.0331090925340005</v>
      </c>
      <c r="AJ3" s="125">
        <f>J3-AI3</f>
        <v>-1.966905288238836</v>
      </c>
      <c r="AK3" s="124">
        <f t="shared" ref="AK3:AK7" si="7">_xlfn.STDEV.P(AC3:AH3)</f>
        <v>7.0049467157287992E-2</v>
      </c>
      <c r="AL3" s="125">
        <f>((POWER((AH3/AC3),1/5))-1)*100</f>
        <v>-0.44798731492613486</v>
      </c>
      <c r="AM3" s="125">
        <f t="shared" ref="AM3:AM8" si="8">100*((AVERAGE(AD3/AC3,AE3/AD3,AF3/AE3,AG3/AF3,AH3/AG3))-1)</f>
        <v>-0.44499524394060463</v>
      </c>
    </row>
    <row r="4" spans="1:39" ht="18.75" x14ac:dyDescent="0.25">
      <c r="A4" s="126" t="s">
        <v>481</v>
      </c>
      <c r="B4" s="138" t="s">
        <v>121</v>
      </c>
      <c r="C4" s="124" t="s">
        <v>395</v>
      </c>
      <c r="D4" s="125">
        <v>4.0630839999999999</v>
      </c>
      <c r="E4" s="125">
        <v>4.0260911701631699</v>
      </c>
      <c r="F4" s="125">
        <v>4.0819979469879515</v>
      </c>
      <c r="G4" s="125">
        <v>3.9888693539660052</v>
      </c>
      <c r="H4" s="125">
        <v>3.7310116704435297</v>
      </c>
      <c r="I4" s="125">
        <v>3.7310116704435297</v>
      </c>
      <c r="J4" s="125">
        <f t="shared" si="0"/>
        <v>3.937010968667364</v>
      </c>
      <c r="K4" s="125">
        <f t="shared" ref="K4:K8" si="9">J4-4.13</f>
        <v>-0.1929890313326359</v>
      </c>
      <c r="L4" s="124">
        <f t="shared" si="1"/>
        <v>0.14855505672627151</v>
      </c>
      <c r="M4" s="125">
        <f t="shared" ref="M4:M8" si="10">((POWER((I4/D4),1/5))-1)*100</f>
        <v>-1.6908001599886924</v>
      </c>
      <c r="N4" s="125">
        <f t="shared" si="2"/>
        <v>-1.6535453628456431</v>
      </c>
      <c r="O4" s="125">
        <f t="shared" ref="O4:O8" si="11">N4-(-0.24)</f>
        <v>-1.4135453628456431</v>
      </c>
      <c r="P4" s="124" t="s">
        <v>395</v>
      </c>
      <c r="Q4" s="136">
        <v>4.6850825679908361</v>
      </c>
      <c r="R4" s="136">
        <v>4.6159033810209147</v>
      </c>
      <c r="S4" s="136">
        <v>4.5959696072644567</v>
      </c>
      <c r="T4" s="136">
        <v>4.7170903003585414</v>
      </c>
      <c r="U4" s="136">
        <v>4.5329347030270952</v>
      </c>
      <c r="V4" s="136">
        <v>4.6827134442079483</v>
      </c>
      <c r="W4" s="125">
        <f t="shared" si="3"/>
        <v>4.6382823339782986</v>
      </c>
      <c r="X4" s="125">
        <f t="shared" ref="X4:X8" si="12">J4-W4</f>
        <v>-0.70127136531093459</v>
      </c>
      <c r="Y4" s="124">
        <f t="shared" si="4"/>
        <v>6.293434243892207E-2</v>
      </c>
      <c r="Z4" s="125">
        <f t="shared" ref="Z4:Z8" si="13">((POWER((V4/Q4),1/5))-1)*100</f>
        <v>-1.0115523453557707E-2</v>
      </c>
      <c r="AA4" s="125">
        <f t="shared" si="5"/>
        <v>2.5431718757951138E-2</v>
      </c>
      <c r="AB4" s="124" t="s">
        <v>395</v>
      </c>
      <c r="AC4" s="119">
        <v>5.6360661080254619</v>
      </c>
      <c r="AD4" s="119">
        <v>5.6138752097741991</v>
      </c>
      <c r="AE4" s="119">
        <v>5.569929149596387</v>
      </c>
      <c r="AF4" s="119">
        <v>5.5138553209949439</v>
      </c>
      <c r="AG4" s="119">
        <v>5.4956138711877163</v>
      </c>
      <c r="AH4" s="119">
        <v>5.4956138711877163</v>
      </c>
      <c r="AI4" s="125">
        <f t="shared" si="6"/>
        <v>5.5541589217944036</v>
      </c>
      <c r="AJ4" s="125">
        <f t="shared" ref="AJ4:AJ8" si="14">J4-AI4</f>
        <v>-1.6171479531270396</v>
      </c>
      <c r="AK4" s="124">
        <f t="shared" si="7"/>
        <v>5.627750946542049E-2</v>
      </c>
      <c r="AL4" s="125">
        <f t="shared" ref="AL4:AL8" si="15">((POWER((AH4/AC4),1/5))-1)*100</f>
        <v>-0.50344897503045161</v>
      </c>
      <c r="AM4" s="125">
        <f t="shared" si="8"/>
        <v>-0.5028190689940315</v>
      </c>
    </row>
    <row r="5" spans="1:39" ht="18.75" x14ac:dyDescent="0.25">
      <c r="A5" s="126" t="s">
        <v>482</v>
      </c>
      <c r="B5" s="138" t="s">
        <v>122</v>
      </c>
      <c r="C5" s="124" t="s">
        <v>396</v>
      </c>
      <c r="D5" s="125">
        <v>3.9512260000000001</v>
      </c>
      <c r="E5" s="125">
        <v>3.982892883916084</v>
      </c>
      <c r="F5" s="125">
        <v>4.0032734593647321</v>
      </c>
      <c r="G5" s="125">
        <v>3.8164560305949005</v>
      </c>
      <c r="H5" s="125">
        <v>3.7629263662071084</v>
      </c>
      <c r="I5" s="125">
        <v>4.0028403116358842</v>
      </c>
      <c r="J5" s="125">
        <f t="shared" si="0"/>
        <v>3.9199358419531181</v>
      </c>
      <c r="K5" s="125">
        <f t="shared" si="9"/>
        <v>-0.21006415804688183</v>
      </c>
      <c r="L5" s="124">
        <f t="shared" si="1"/>
        <v>9.4974575128750335E-2</v>
      </c>
      <c r="M5" s="125">
        <f t="shared" si="10"/>
        <v>0.25990269379616571</v>
      </c>
      <c r="N5" s="125">
        <f t="shared" si="2"/>
        <v>0.32393142562741062</v>
      </c>
      <c r="O5" s="125">
        <f t="shared" si="11"/>
        <v>0.56393142562741061</v>
      </c>
      <c r="P5" s="124" t="s">
        <v>396</v>
      </c>
      <c r="Q5" s="136">
        <v>4.3464723621134986</v>
      </c>
      <c r="R5" s="136">
        <v>4.2274442655800426</v>
      </c>
      <c r="S5" s="136">
        <v>4.165879074360781</v>
      </c>
      <c r="T5" s="136">
        <v>4.35503304602834</v>
      </c>
      <c r="U5" s="136">
        <v>4.3093640873370029</v>
      </c>
      <c r="V5" s="136">
        <v>4.3921464939712909</v>
      </c>
      <c r="W5" s="125">
        <f t="shared" si="3"/>
        <v>4.2993898882318256</v>
      </c>
      <c r="X5" s="125">
        <f t="shared" si="12"/>
        <v>-0.37945404627870749</v>
      </c>
      <c r="Y5" s="124">
        <f t="shared" si="4"/>
        <v>7.8546698372946699E-2</v>
      </c>
      <c r="Z5" s="125">
        <f t="shared" si="13"/>
        <v>0.20928857377795484</v>
      </c>
      <c r="AA5" s="125">
        <f t="shared" si="5"/>
        <v>0.24361481052186384</v>
      </c>
      <c r="AB5" s="124" t="s">
        <v>396</v>
      </c>
      <c r="AC5" s="119">
        <v>4.9428546424353899</v>
      </c>
      <c r="AD5" s="119">
        <v>4.9461692674420563</v>
      </c>
      <c r="AE5" s="119">
        <v>4.9163626934448805</v>
      </c>
      <c r="AF5" s="119">
        <v>4.8337017486356304</v>
      </c>
      <c r="AG5" s="119">
        <v>4.8246827611447438</v>
      </c>
      <c r="AH5" s="119">
        <v>4.8653553987000686</v>
      </c>
      <c r="AI5" s="125">
        <f t="shared" si="6"/>
        <v>4.888187751967128</v>
      </c>
      <c r="AJ5" s="125">
        <f t="shared" si="14"/>
        <v>-0.9682519100140099</v>
      </c>
      <c r="AK5" s="124">
        <f t="shared" si="7"/>
        <v>4.9442015114704377E-2</v>
      </c>
      <c r="AL5" s="125">
        <f t="shared" si="15"/>
        <v>-0.31556628013256205</v>
      </c>
      <c r="AM5" s="125">
        <f t="shared" si="8"/>
        <v>-0.31209556492426405</v>
      </c>
    </row>
    <row r="6" spans="1:39" ht="18.75" x14ac:dyDescent="0.25">
      <c r="A6" s="126" t="s">
        <v>269</v>
      </c>
      <c r="B6" s="138" t="s">
        <v>123</v>
      </c>
      <c r="C6" s="124" t="s">
        <v>397</v>
      </c>
      <c r="D6" s="125">
        <v>4.0483979999999997</v>
      </c>
      <c r="E6" s="125">
        <v>4.0634246590520595</v>
      </c>
      <c r="F6" s="125">
        <v>4.1007952873311426</v>
      </c>
      <c r="G6" s="125">
        <v>3.9384021148253066</v>
      </c>
      <c r="H6" s="125">
        <v>3.7834197449994655</v>
      </c>
      <c r="I6" s="125">
        <v>3.9118614236233213</v>
      </c>
      <c r="J6" s="125">
        <f t="shared" si="0"/>
        <v>3.9743835383052155</v>
      </c>
      <c r="K6" s="125">
        <f t="shared" si="9"/>
        <v>-0.15561646169478438</v>
      </c>
      <c r="L6" s="124">
        <f t="shared" si="1"/>
        <v>0.10882496652061234</v>
      </c>
      <c r="M6" s="125">
        <f t="shared" si="10"/>
        <v>-0.68380969183263751</v>
      </c>
      <c r="N6" s="125">
        <f t="shared" si="2"/>
        <v>-0.64189687124175387</v>
      </c>
      <c r="O6" s="125">
        <f t="shared" si="11"/>
        <v>-0.40189687124175388</v>
      </c>
      <c r="P6" s="124" t="s">
        <v>397</v>
      </c>
      <c r="Q6" s="136">
        <v>4.6095887264841062</v>
      </c>
      <c r="R6" s="136">
        <v>4.5158332254064417</v>
      </c>
      <c r="S6" s="136">
        <v>4.4630767152174977</v>
      </c>
      <c r="T6" s="136">
        <v>4.633554210821698</v>
      </c>
      <c r="U6" s="136">
        <v>4.5092271160024815</v>
      </c>
      <c r="V6" s="136">
        <v>4.6393817613045316</v>
      </c>
      <c r="W6" s="125">
        <f t="shared" si="3"/>
        <v>4.5617769592061252</v>
      </c>
      <c r="X6" s="125">
        <f t="shared" si="12"/>
        <v>-0.58739342090090974</v>
      </c>
      <c r="Y6" s="124">
        <f t="shared" si="4"/>
        <v>6.8403819469456797E-2</v>
      </c>
      <c r="Z6" s="125">
        <f t="shared" si="13"/>
        <v>0.12893257822990112</v>
      </c>
      <c r="AA6" s="125">
        <f t="shared" si="5"/>
        <v>0.16415337826920506</v>
      </c>
      <c r="AB6" s="124" t="s">
        <v>397</v>
      </c>
      <c r="AC6" s="119">
        <v>5.5615169388411907</v>
      </c>
      <c r="AD6" s="119">
        <v>5.5590179940298992</v>
      </c>
      <c r="AE6" s="119">
        <v>5.5233509207213674</v>
      </c>
      <c r="AF6" s="119">
        <v>5.4397898007447267</v>
      </c>
      <c r="AG6" s="119">
        <v>5.4235502206467334</v>
      </c>
      <c r="AH6" s="119">
        <v>5.4436856576071451</v>
      </c>
      <c r="AI6" s="125">
        <f t="shared" si="6"/>
        <v>5.4918185887651774</v>
      </c>
      <c r="AJ6" s="125">
        <f t="shared" si="14"/>
        <v>-1.5174350504599619</v>
      </c>
      <c r="AK6" s="124">
        <f t="shared" si="7"/>
        <v>5.7810396931322575E-2</v>
      </c>
      <c r="AL6" s="125">
        <f t="shared" si="15"/>
        <v>-0.42737533578560694</v>
      </c>
      <c r="AM6" s="125">
        <f t="shared" si="8"/>
        <v>-0.42533682740695244</v>
      </c>
    </row>
    <row r="7" spans="1:39" ht="18.75" x14ac:dyDescent="0.25">
      <c r="A7" s="126" t="s">
        <v>274</v>
      </c>
      <c r="B7" s="138" t="s">
        <v>128</v>
      </c>
      <c r="C7" s="124" t="s">
        <v>536</v>
      </c>
      <c r="D7" s="125">
        <v>2.3268289193251266</v>
      </c>
      <c r="E7" s="125">
        <v>2.1230219035339051</v>
      </c>
      <c r="F7" s="125">
        <v>2.0682464648417569</v>
      </c>
      <c r="G7" s="125">
        <v>1.9711415981328806</v>
      </c>
      <c r="H7" s="125">
        <v>2.1222154844750825</v>
      </c>
      <c r="I7" s="125">
        <v>2.4325946543881618</v>
      </c>
      <c r="J7" s="125">
        <f t="shared" si="0"/>
        <v>2.1740081707828192</v>
      </c>
      <c r="K7" s="125">
        <f t="shared" si="9"/>
        <v>-1.9559918292171807</v>
      </c>
      <c r="L7" s="124">
        <f t="shared" si="1"/>
        <v>0.15697325527705516</v>
      </c>
      <c r="M7" s="125">
        <f t="shared" si="10"/>
        <v>0.89300541208554574</v>
      </c>
      <c r="N7" s="125">
        <f t="shared" si="2"/>
        <v>1.2510841333764677</v>
      </c>
      <c r="O7" s="125">
        <f t="shared" si="11"/>
        <v>1.4910841333764677</v>
      </c>
      <c r="P7" s="124" t="s">
        <v>536</v>
      </c>
      <c r="Q7" s="136">
        <v>2.2235107768237743</v>
      </c>
      <c r="R7" s="136">
        <v>2.3061975897951776</v>
      </c>
      <c r="S7" s="136">
        <v>2.5077493809145017</v>
      </c>
      <c r="T7" s="136">
        <v>2.5997352920088961</v>
      </c>
      <c r="U7" s="136">
        <v>2.7312209153042191</v>
      </c>
      <c r="V7" s="136">
        <v>3.1885587885593041</v>
      </c>
      <c r="W7" s="125">
        <f t="shared" si="3"/>
        <v>2.5928287905676455</v>
      </c>
      <c r="X7" s="125">
        <f t="shared" si="12"/>
        <v>-0.41882061978482632</v>
      </c>
      <c r="Y7" s="124">
        <f t="shared" si="4"/>
        <v>0.31619773795768003</v>
      </c>
      <c r="Z7" s="125">
        <f t="shared" si="13"/>
        <v>7.4758869857318722</v>
      </c>
      <c r="AA7" s="125">
        <f t="shared" si="5"/>
        <v>7.5857713932885762</v>
      </c>
      <c r="AB7" s="124" t="s">
        <v>536</v>
      </c>
      <c r="AC7" s="119">
        <v>4.5438566986076987</v>
      </c>
      <c r="AD7" s="119">
        <v>5.1185817227935049</v>
      </c>
      <c r="AE7" s="119">
        <v>5.490146728412042</v>
      </c>
      <c r="AF7" s="119">
        <v>5.5166590956397519</v>
      </c>
      <c r="AG7" s="119">
        <v>5.7048156569001849</v>
      </c>
      <c r="AH7" s="119">
        <v>5.9402021015085449</v>
      </c>
      <c r="AI7" s="125">
        <f t="shared" si="6"/>
        <v>5.385710333976955</v>
      </c>
      <c r="AJ7" s="125">
        <f t="shared" si="14"/>
        <v>-3.2117021631941358</v>
      </c>
      <c r="AK7" s="124">
        <f t="shared" si="7"/>
        <v>0.45044775951992078</v>
      </c>
      <c r="AL7" s="125">
        <f t="shared" si="15"/>
        <v>5.5055531904462773</v>
      </c>
      <c r="AM7" s="125">
        <f t="shared" si="8"/>
        <v>5.5854486471932363</v>
      </c>
    </row>
    <row r="8" spans="1:39" s="97" customFormat="1" ht="18.75" x14ac:dyDescent="0.25">
      <c r="A8" s="128" t="s">
        <v>275</v>
      </c>
      <c r="B8" s="134" t="s">
        <v>129</v>
      </c>
      <c r="C8" s="130" t="s">
        <v>398</v>
      </c>
      <c r="D8" s="131">
        <v>3.1876134596625629</v>
      </c>
      <c r="E8" s="131">
        <v>3.0932232812929823</v>
      </c>
      <c r="F8" s="131">
        <v>3.08452087608645</v>
      </c>
      <c r="G8" s="131">
        <v>2.9547718564790935</v>
      </c>
      <c r="H8" s="131">
        <v>2.952817614737274</v>
      </c>
      <c r="I8" s="131">
        <v>3.1722280390057414</v>
      </c>
      <c r="J8" s="131">
        <f t="shared" si="0"/>
        <v>3.0741958545440169</v>
      </c>
      <c r="K8" s="125">
        <f t="shared" si="9"/>
        <v>-1.055804145455983</v>
      </c>
      <c r="L8" s="130">
        <f t="shared" si="1"/>
        <v>9.3038773093172447E-2</v>
      </c>
      <c r="M8" s="125">
        <f t="shared" si="10"/>
        <v>-9.6719448822624177E-2</v>
      </c>
      <c r="N8" s="131">
        <f t="shared" si="2"/>
        <v>-1.6908628893230748E-2</v>
      </c>
      <c r="O8" s="125">
        <f t="shared" si="11"/>
        <v>0.22309137110676924</v>
      </c>
      <c r="P8" s="130" t="s">
        <v>398</v>
      </c>
      <c r="Q8" s="136">
        <v>3.4165497516539403</v>
      </c>
      <c r="R8" s="136">
        <v>3.4110154076008095</v>
      </c>
      <c r="S8" s="136">
        <v>3.4854130480659995</v>
      </c>
      <c r="T8" s="136">
        <v>3.6166447514152971</v>
      </c>
      <c r="U8" s="136">
        <v>3.6202240156533501</v>
      </c>
      <c r="V8" s="136">
        <v>3.9139702749319176</v>
      </c>
      <c r="W8" s="131">
        <f>AVERAGE(Q8:V8)</f>
        <v>3.5773028748868856</v>
      </c>
      <c r="X8" s="125">
        <f t="shared" si="12"/>
        <v>-0.50310702034286869</v>
      </c>
      <c r="Y8" s="130">
        <f>_xlfn.STDEV.P(Q8:V8)</f>
        <v>0.1725648547190736</v>
      </c>
      <c r="Z8" s="125">
        <f t="shared" si="13"/>
        <v>2.7557077186326273</v>
      </c>
      <c r="AA8" s="125">
        <f t="shared" si="5"/>
        <v>2.7994568734365011</v>
      </c>
      <c r="AB8" s="130" t="s">
        <v>398</v>
      </c>
      <c r="AC8" s="119">
        <v>5.0526868187244443</v>
      </c>
      <c r="AD8" s="119">
        <v>5.3387998584117042</v>
      </c>
      <c r="AE8" s="119">
        <v>5.5067488245667047</v>
      </c>
      <c r="AF8" s="119">
        <v>5.4782244481922397</v>
      </c>
      <c r="AG8" s="119">
        <v>5.5641829387734605</v>
      </c>
      <c r="AH8" s="119">
        <v>5.6919438795578445</v>
      </c>
      <c r="AI8" s="131">
        <f>AVERAGE(AC8:AH8)</f>
        <v>5.4387644613710657</v>
      </c>
      <c r="AJ8" s="125">
        <f t="shared" si="14"/>
        <v>-2.3645686068270488</v>
      </c>
      <c r="AK8" s="130">
        <f>_xlfn.STDEV.P(AC8:AH8)</f>
        <v>0.20209628252509154</v>
      </c>
      <c r="AL8" s="125">
        <f t="shared" si="15"/>
        <v>2.411245006736662</v>
      </c>
      <c r="AM8" s="125">
        <f t="shared" si="8"/>
        <v>2.4311293021867408</v>
      </c>
    </row>
  </sheetData>
  <mergeCells count="3">
    <mergeCell ref="C1:N1"/>
    <mergeCell ref="P1:AA1"/>
    <mergeCell ref="AB1:AM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
  <sheetViews>
    <sheetView workbookViewId="0">
      <selection activeCell="E3" sqref="E3:P33"/>
    </sheetView>
  </sheetViews>
  <sheetFormatPr defaultRowHeight="15" x14ac:dyDescent="0.25"/>
  <cols>
    <col min="1" max="1" width="43.42578125" customWidth="1"/>
    <col min="2" max="2" width="16.85546875" customWidth="1"/>
    <col min="24" max="24" width="12.85546875" customWidth="1"/>
    <col min="36" max="36" width="13.42578125" customWidth="1"/>
  </cols>
  <sheetData>
    <row r="1" spans="1:39" ht="25.5" x14ac:dyDescent="0.35">
      <c r="A1" s="105"/>
      <c r="B1" s="107"/>
      <c r="C1" s="244" t="s">
        <v>530</v>
      </c>
      <c r="D1" s="244"/>
      <c r="E1" s="244"/>
      <c r="F1" s="244"/>
      <c r="G1" s="244"/>
      <c r="H1" s="244"/>
      <c r="I1" s="244"/>
      <c r="J1" s="244"/>
      <c r="K1" s="244"/>
      <c r="L1" s="244"/>
      <c r="M1" s="244"/>
      <c r="N1" s="244"/>
      <c r="O1" s="221"/>
      <c r="P1" s="244" t="s">
        <v>531</v>
      </c>
      <c r="Q1" s="244"/>
      <c r="R1" s="244"/>
      <c r="S1" s="244"/>
      <c r="T1" s="244"/>
      <c r="U1" s="244"/>
      <c r="V1" s="244"/>
      <c r="W1" s="244"/>
      <c r="X1" s="244"/>
      <c r="Y1" s="244"/>
      <c r="Z1" s="244"/>
      <c r="AA1" s="244"/>
      <c r="AB1" s="244" t="s">
        <v>535</v>
      </c>
      <c r="AC1" s="244"/>
      <c r="AD1" s="244"/>
      <c r="AE1" s="244"/>
      <c r="AF1" s="244"/>
      <c r="AG1" s="244"/>
      <c r="AH1" s="244"/>
      <c r="AI1" s="244"/>
      <c r="AJ1" s="244"/>
      <c r="AK1" s="244"/>
      <c r="AL1" s="244"/>
      <c r="AM1" s="244"/>
    </row>
    <row r="2" spans="1:39" ht="28.5" customHeight="1" x14ac:dyDescent="0.25">
      <c r="A2" s="120"/>
      <c r="B2" s="121"/>
      <c r="C2" s="121" t="s">
        <v>419</v>
      </c>
      <c r="D2" s="121">
        <v>2010</v>
      </c>
      <c r="E2" s="121">
        <v>2011</v>
      </c>
      <c r="F2" s="121">
        <v>2012</v>
      </c>
      <c r="G2" s="121">
        <v>2013</v>
      </c>
      <c r="H2" s="121">
        <v>2014</v>
      </c>
      <c r="I2" s="121">
        <v>2015</v>
      </c>
      <c r="J2" s="121" t="s">
        <v>421</v>
      </c>
      <c r="K2" s="121" t="s">
        <v>580</v>
      </c>
      <c r="L2" s="121" t="s">
        <v>420</v>
      </c>
      <c r="M2" s="121" t="s">
        <v>422</v>
      </c>
      <c r="N2" s="121" t="s">
        <v>423</v>
      </c>
      <c r="O2" s="121" t="s">
        <v>583</v>
      </c>
      <c r="P2" s="121" t="s">
        <v>419</v>
      </c>
      <c r="Q2" s="121">
        <v>2010</v>
      </c>
      <c r="R2" s="121">
        <v>2011</v>
      </c>
      <c r="S2" s="121">
        <v>2012</v>
      </c>
      <c r="T2" s="121">
        <v>2013</v>
      </c>
      <c r="U2" s="121">
        <v>2014</v>
      </c>
      <c r="V2" s="121">
        <v>2015</v>
      </c>
      <c r="W2" s="121" t="s">
        <v>421</v>
      </c>
      <c r="X2" s="121" t="s">
        <v>581</v>
      </c>
      <c r="Y2" s="121" t="s">
        <v>420</v>
      </c>
      <c r="Z2" s="121" t="s">
        <v>422</v>
      </c>
      <c r="AA2" s="121" t="s">
        <v>423</v>
      </c>
      <c r="AB2" s="121" t="s">
        <v>419</v>
      </c>
      <c r="AC2" s="121">
        <v>2010</v>
      </c>
      <c r="AD2" s="121">
        <v>2011</v>
      </c>
      <c r="AE2" s="121">
        <v>2012</v>
      </c>
      <c r="AF2" s="121">
        <v>2013</v>
      </c>
      <c r="AG2" s="121">
        <v>2014</v>
      </c>
      <c r="AH2" s="121">
        <v>2015</v>
      </c>
      <c r="AI2" s="121" t="s">
        <v>421</v>
      </c>
      <c r="AJ2" s="121" t="s">
        <v>582</v>
      </c>
      <c r="AK2" s="121" t="s">
        <v>420</v>
      </c>
      <c r="AL2" s="121" t="s">
        <v>422</v>
      </c>
      <c r="AM2" s="121" t="s">
        <v>423</v>
      </c>
    </row>
    <row r="3" spans="1:39" ht="18.75" x14ac:dyDescent="0.25">
      <c r="A3" s="132" t="s">
        <v>516</v>
      </c>
      <c r="B3" s="133" t="s">
        <v>132</v>
      </c>
      <c r="C3" s="124" t="s">
        <v>399</v>
      </c>
      <c r="D3" s="125">
        <v>4.9717915816173894</v>
      </c>
      <c r="E3" s="125">
        <v>4.9471819469751921</v>
      </c>
      <c r="F3" s="125">
        <v>5.0681178558275253</v>
      </c>
      <c r="G3" s="125">
        <v>5.0007839970755796</v>
      </c>
      <c r="H3" s="125">
        <v>4.9547237068168872</v>
      </c>
      <c r="I3" s="125">
        <v>5.1464096155748962</v>
      </c>
      <c r="J3" s="125">
        <f>AVERAGE(D3:I3)</f>
        <v>5.0148347839812439</v>
      </c>
      <c r="K3" s="125">
        <f>J3-4.13</f>
        <v>0.88483478398124404</v>
      </c>
      <c r="L3" s="124">
        <f t="shared" ref="L3:L5" si="0">_xlfn.STDEV.P(D3:I3)</f>
        <v>7.1170466591961107E-2</v>
      </c>
      <c r="M3" s="125">
        <f>((POWER((I3/D3),1/5))-1)*100</f>
        <v>0.69276972745975218</v>
      </c>
      <c r="N3" s="125">
        <f t="shared" ref="N3:N5" si="1">100*((AVERAGE(E3/D3,F3/E3,G3/F3,H3/G3,I3/H3))-1)</f>
        <v>0.71373364767430836</v>
      </c>
      <c r="O3" s="125">
        <f>N3-(-0.24)</f>
        <v>0.95373364767430835</v>
      </c>
      <c r="P3" s="124" t="s">
        <v>399</v>
      </c>
      <c r="Q3" s="136">
        <v>3.4630377931919121</v>
      </c>
      <c r="R3" s="136">
        <v>3.4708070647834699</v>
      </c>
      <c r="S3" s="136">
        <v>3.4250622780544084</v>
      </c>
      <c r="T3" s="136">
        <v>3.664537179206353</v>
      </c>
      <c r="U3" s="136">
        <v>3.6901161714567698</v>
      </c>
      <c r="V3" s="136">
        <v>4.049682950548795</v>
      </c>
      <c r="W3" s="125">
        <f t="shared" ref="W3:W5" si="2">AVERAGE(Q3:V3)</f>
        <v>3.6272072395402848</v>
      </c>
      <c r="X3" s="125">
        <f>J3-W3</f>
        <v>1.3876275444409591</v>
      </c>
      <c r="Y3" s="124">
        <f t="shared" ref="Y3:Y5" si="3">_xlfn.STDEV.P(Q3:V3)</f>
        <v>0.21451961516176535</v>
      </c>
      <c r="Z3" s="125">
        <f>((POWER((V3/Q3),1/5))-1)*100</f>
        <v>3.1793430820823865</v>
      </c>
      <c r="AA3" s="125">
        <f t="shared" ref="AA3:AA5" si="4">100*((AVERAGE(R3/Q3,S3/R3,T3/S3,U3/T3,V3/U3))-1)</f>
        <v>3.2680533718733695</v>
      </c>
      <c r="AB3" s="124" t="s">
        <v>399</v>
      </c>
      <c r="AC3" s="119">
        <v>4.4867137290949666</v>
      </c>
      <c r="AD3" s="119">
        <v>4.4630505018686062</v>
      </c>
      <c r="AE3" s="119">
        <v>4.4878090913227897</v>
      </c>
      <c r="AF3" s="119">
        <v>4.4803344522935316</v>
      </c>
      <c r="AG3" s="119">
        <v>4.4694393462731776</v>
      </c>
      <c r="AH3" s="119">
        <v>4.4822522831568214</v>
      </c>
      <c r="AI3" s="125">
        <f t="shared" ref="AI3:AI5" si="5">AVERAGE(AC3:AH3)</f>
        <v>4.4782665673349822</v>
      </c>
      <c r="AJ3" s="125">
        <f>J3-AI3</f>
        <v>0.53656821664626175</v>
      </c>
      <c r="AK3" s="124">
        <f t="shared" ref="AK3:AK5" si="6">_xlfn.STDEV.P(AC3:AH3)</f>
        <v>9.055613955097002E-3</v>
      </c>
      <c r="AL3" s="125">
        <f>((POWER((AH3/AC3),1/5))-1)*100</f>
        <v>-1.9895281024240319E-2</v>
      </c>
      <c r="AM3" s="125">
        <f t="shared" ref="AM3:AM5" si="7">100*((AVERAGE(AD3/AC3,AE3/AD3,AF3/AE3,AG3/AF3,AH3/AG3))-1)</f>
        <v>-1.9142481218759055E-2</v>
      </c>
    </row>
    <row r="4" spans="1:39" ht="36" x14ac:dyDescent="0.25">
      <c r="A4" s="132" t="s">
        <v>517</v>
      </c>
      <c r="B4" s="133" t="s">
        <v>134</v>
      </c>
      <c r="C4" s="124" t="s">
        <v>537</v>
      </c>
      <c r="D4" s="125">
        <v>5.457374464370945</v>
      </c>
      <c r="E4" s="125">
        <v>5.3974409042306499</v>
      </c>
      <c r="F4" s="125">
        <v>5.4378489824114205</v>
      </c>
      <c r="G4" s="125">
        <v>5.5686351393760827</v>
      </c>
      <c r="H4" s="125">
        <v>5.5121879650794146</v>
      </c>
      <c r="I4" s="125">
        <v>5.5354252095613967</v>
      </c>
      <c r="J4" s="125">
        <f t="shared" ref="J4:J5" si="8">AVERAGE(D4:I4)</f>
        <v>5.4848187775049846</v>
      </c>
      <c r="K4" s="125">
        <f t="shared" ref="K4:K5" si="9">J4-4.13</f>
        <v>1.3548187775049847</v>
      </c>
      <c r="L4" s="124">
        <f t="shared" si="0"/>
        <v>5.906142370976699E-2</v>
      </c>
      <c r="M4" s="125">
        <f t="shared" ref="M4:M5" si="10">((POWER((I4/D4),1/5))-1)*100</f>
        <v>0.28441526295435171</v>
      </c>
      <c r="N4" s="125">
        <f t="shared" si="1"/>
        <v>0.29268940322495496</v>
      </c>
      <c r="O4" s="125">
        <f t="shared" ref="O4:O5" si="11">N4-(-0.24)</f>
        <v>0.53268940322495495</v>
      </c>
      <c r="P4" s="124" t="s">
        <v>537</v>
      </c>
      <c r="Q4" s="136">
        <v>4.2596595014707574</v>
      </c>
      <c r="R4" s="136">
        <v>4.2568056781510295</v>
      </c>
      <c r="S4" s="136">
        <v>4.2441630552139307</v>
      </c>
      <c r="T4" s="136">
        <v>4.7222164279255106</v>
      </c>
      <c r="U4" s="136">
        <v>4.7123032491811152</v>
      </c>
      <c r="V4" s="136">
        <v>4.9253665643188924</v>
      </c>
      <c r="W4" s="125">
        <f t="shared" si="2"/>
        <v>4.5200857460435389</v>
      </c>
      <c r="X4" s="125">
        <f t="shared" ref="X4:X5" si="12">J4-W4</f>
        <v>0.96473303146144573</v>
      </c>
      <c r="Y4" s="124">
        <f t="shared" si="3"/>
        <v>0.2754779111105139</v>
      </c>
      <c r="Z4" s="125">
        <f t="shared" ref="Z4:Z5" si="13">((POWER((V4/Q4),1/5))-1)*100</f>
        <v>2.9467722772567928</v>
      </c>
      <c r="AA4" s="125">
        <f t="shared" si="4"/>
        <v>3.0422579507123348</v>
      </c>
      <c r="AB4" s="124" t="s">
        <v>537</v>
      </c>
      <c r="AC4" s="119">
        <v>5.2465710425165009</v>
      </c>
      <c r="AD4" s="119">
        <v>5.253227794937632</v>
      </c>
      <c r="AE4" s="119">
        <v>5.2666070381783587</v>
      </c>
      <c r="AF4" s="119">
        <v>5.3792511230839617</v>
      </c>
      <c r="AG4" s="119">
        <v>5.368919374698998</v>
      </c>
      <c r="AH4" s="119">
        <v>5.3466897155813244</v>
      </c>
      <c r="AI4" s="125">
        <f t="shared" si="5"/>
        <v>5.3102110148327961</v>
      </c>
      <c r="AJ4" s="125">
        <f t="shared" ref="AJ4:AJ5" si="14">J4-AI4</f>
        <v>0.17460776267218847</v>
      </c>
      <c r="AK4" s="124">
        <f t="shared" si="6"/>
        <v>5.5890285202249868E-2</v>
      </c>
      <c r="AL4" s="125">
        <f t="shared" ref="AL4:AL5" si="15">((POWER((AH4/AC4),1/5))-1)*100</f>
        <v>0.37877346432175774</v>
      </c>
      <c r="AM4" s="125">
        <f t="shared" si="7"/>
        <v>0.38285802598931884</v>
      </c>
    </row>
    <row r="5" spans="1:39" s="97" customFormat="1" ht="18.75" x14ac:dyDescent="0.25">
      <c r="A5" s="128" t="s">
        <v>282</v>
      </c>
      <c r="B5" s="129" t="s">
        <v>136</v>
      </c>
      <c r="C5" s="130" t="s">
        <v>400</v>
      </c>
      <c r="D5" s="131">
        <v>5.093187302305779</v>
      </c>
      <c r="E5" s="131">
        <v>5.0597466862890563</v>
      </c>
      <c r="F5" s="131">
        <v>5.1605506374734986</v>
      </c>
      <c r="G5" s="131">
        <v>5.1427467826507058</v>
      </c>
      <c r="H5" s="131">
        <v>5.0940897713825191</v>
      </c>
      <c r="I5" s="131">
        <v>5.2436635140715211</v>
      </c>
      <c r="J5" s="131">
        <f t="shared" si="8"/>
        <v>5.1323307823621809</v>
      </c>
      <c r="K5" s="125">
        <f t="shared" si="9"/>
        <v>1.002330782362181</v>
      </c>
      <c r="L5" s="130">
        <f t="shared" si="0"/>
        <v>5.9948406135058294E-2</v>
      </c>
      <c r="M5" s="125">
        <f t="shared" si="10"/>
        <v>0.58403033196592347</v>
      </c>
      <c r="N5" s="131">
        <f t="shared" si="1"/>
        <v>0.59615809115147744</v>
      </c>
      <c r="O5" s="125">
        <f t="shared" si="11"/>
        <v>0.83615809115147743</v>
      </c>
      <c r="P5" s="130" t="s">
        <v>400</v>
      </c>
      <c r="Q5" s="136">
        <v>3.6621932202616239</v>
      </c>
      <c r="R5" s="136">
        <v>3.6673067181253591</v>
      </c>
      <c r="S5" s="136">
        <v>3.6298374723442892</v>
      </c>
      <c r="T5" s="136">
        <v>3.9289569913861433</v>
      </c>
      <c r="U5" s="136">
        <v>3.945662940887857</v>
      </c>
      <c r="V5" s="136">
        <v>4.2686038539913191</v>
      </c>
      <c r="W5" s="131">
        <f t="shared" si="2"/>
        <v>3.850426866166099</v>
      </c>
      <c r="X5" s="125">
        <f t="shared" si="12"/>
        <v>1.2819039161960819</v>
      </c>
      <c r="Y5" s="130">
        <f t="shared" si="3"/>
        <v>0.22647054936484409</v>
      </c>
      <c r="Z5" s="125">
        <f t="shared" si="13"/>
        <v>3.1119308835561466</v>
      </c>
      <c r="AA5" s="131">
        <f t="shared" si="4"/>
        <v>3.1936803939805802</v>
      </c>
      <c r="AB5" s="130" t="s">
        <v>400</v>
      </c>
      <c r="AC5" s="119">
        <v>4.6766780574503493</v>
      </c>
      <c r="AD5" s="119">
        <v>4.6605948251358624</v>
      </c>
      <c r="AE5" s="119">
        <v>4.6825085780366802</v>
      </c>
      <c r="AF5" s="119">
        <v>4.7050636199911393</v>
      </c>
      <c r="AG5" s="119">
        <v>4.6943093533796327</v>
      </c>
      <c r="AH5" s="119">
        <v>4.6983616412629461</v>
      </c>
      <c r="AI5" s="131">
        <f t="shared" si="5"/>
        <v>4.686252679209435</v>
      </c>
      <c r="AJ5" s="125">
        <f t="shared" si="14"/>
        <v>0.44607810315274588</v>
      </c>
      <c r="AK5" s="130">
        <f t="shared" si="6"/>
        <v>1.4885146986582609E-2</v>
      </c>
      <c r="AL5" s="125">
        <f t="shared" si="15"/>
        <v>9.2559207097764329E-2</v>
      </c>
      <c r="AM5" s="131">
        <f t="shared" si="7"/>
        <v>9.3146379274400282E-2</v>
      </c>
    </row>
  </sheetData>
  <mergeCells count="3">
    <mergeCell ref="C1:N1"/>
    <mergeCell ref="P1:AA1"/>
    <mergeCell ref="AB1:AM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
  <sheetViews>
    <sheetView workbookViewId="0"/>
  </sheetViews>
  <sheetFormatPr defaultRowHeight="15" x14ac:dyDescent="0.25"/>
  <cols>
    <col min="1" max="1" width="42.5703125" customWidth="1"/>
    <col min="2" max="2" width="35.5703125" customWidth="1"/>
    <col min="24" max="24" width="13.42578125" customWidth="1"/>
    <col min="36" max="36" width="13.7109375" customWidth="1"/>
  </cols>
  <sheetData>
    <row r="1" spans="1:39" ht="25.5" x14ac:dyDescent="0.35">
      <c r="A1" s="105"/>
      <c r="B1" s="107"/>
      <c r="C1" s="244" t="s">
        <v>530</v>
      </c>
      <c r="D1" s="244"/>
      <c r="E1" s="244"/>
      <c r="F1" s="244"/>
      <c r="G1" s="244"/>
      <c r="H1" s="244"/>
      <c r="I1" s="244"/>
      <c r="J1" s="244"/>
      <c r="K1" s="244"/>
      <c r="L1" s="244"/>
      <c r="M1" s="244"/>
      <c r="N1" s="244"/>
      <c r="O1" s="221"/>
      <c r="P1" s="244" t="s">
        <v>531</v>
      </c>
      <c r="Q1" s="244"/>
      <c r="R1" s="244"/>
      <c r="S1" s="244"/>
      <c r="T1" s="244"/>
      <c r="U1" s="244"/>
      <c r="V1" s="244"/>
      <c r="W1" s="244"/>
      <c r="X1" s="244"/>
      <c r="Y1" s="244"/>
      <c r="Z1" s="244"/>
      <c r="AA1" s="244"/>
      <c r="AB1" s="244" t="s">
        <v>535</v>
      </c>
      <c r="AC1" s="244"/>
      <c r="AD1" s="244"/>
      <c r="AE1" s="244"/>
      <c r="AF1" s="244"/>
      <c r="AG1" s="244"/>
      <c r="AH1" s="244"/>
      <c r="AI1" s="244"/>
      <c r="AJ1" s="244"/>
      <c r="AK1" s="244"/>
      <c r="AL1" s="244"/>
      <c r="AM1" s="244"/>
    </row>
    <row r="2" spans="1:39" ht="28.5" customHeight="1" x14ac:dyDescent="0.25">
      <c r="A2" s="120"/>
      <c r="B2" s="121"/>
      <c r="C2" s="121" t="s">
        <v>419</v>
      </c>
      <c r="D2" s="121">
        <v>2010</v>
      </c>
      <c r="E2" s="121">
        <v>2011</v>
      </c>
      <c r="F2" s="121">
        <v>2012</v>
      </c>
      <c r="G2" s="121">
        <v>2013</v>
      </c>
      <c r="H2" s="121">
        <v>2014</v>
      </c>
      <c r="I2" s="121">
        <v>2015</v>
      </c>
      <c r="J2" s="121" t="s">
        <v>421</v>
      </c>
      <c r="K2" s="121" t="s">
        <v>580</v>
      </c>
      <c r="L2" s="121" t="s">
        <v>420</v>
      </c>
      <c r="M2" s="121" t="s">
        <v>422</v>
      </c>
      <c r="N2" s="121" t="s">
        <v>423</v>
      </c>
      <c r="O2" s="121" t="s">
        <v>583</v>
      </c>
      <c r="P2" s="121" t="s">
        <v>419</v>
      </c>
      <c r="Q2" s="121">
        <v>2010</v>
      </c>
      <c r="R2" s="121">
        <v>2011</v>
      </c>
      <c r="S2" s="121">
        <v>2012</v>
      </c>
      <c r="T2" s="121">
        <v>2013</v>
      </c>
      <c r="U2" s="121">
        <v>2014</v>
      </c>
      <c r="V2" s="121">
        <v>2015</v>
      </c>
      <c r="W2" s="121" t="s">
        <v>421</v>
      </c>
      <c r="X2" s="121" t="s">
        <v>581</v>
      </c>
      <c r="Y2" s="121" t="s">
        <v>420</v>
      </c>
      <c r="Z2" s="121" t="s">
        <v>422</v>
      </c>
      <c r="AA2" s="121" t="s">
        <v>423</v>
      </c>
      <c r="AB2" s="121" t="s">
        <v>419</v>
      </c>
      <c r="AC2" s="121">
        <v>2010</v>
      </c>
      <c r="AD2" s="121">
        <v>2011</v>
      </c>
      <c r="AE2" s="121">
        <v>2012</v>
      </c>
      <c r="AF2" s="121">
        <v>2013</v>
      </c>
      <c r="AG2" s="121">
        <v>2014</v>
      </c>
      <c r="AH2" s="121">
        <v>2015</v>
      </c>
      <c r="AI2" s="121" t="s">
        <v>421</v>
      </c>
      <c r="AJ2" s="121" t="s">
        <v>582</v>
      </c>
      <c r="AK2" s="121" t="s">
        <v>420</v>
      </c>
      <c r="AL2" s="121" t="s">
        <v>422</v>
      </c>
      <c r="AM2" s="121" t="s">
        <v>423</v>
      </c>
    </row>
    <row r="3" spans="1:39" ht="18.75" x14ac:dyDescent="0.25">
      <c r="A3" s="126" t="s">
        <v>483</v>
      </c>
      <c r="B3" s="138" t="s">
        <v>568</v>
      </c>
      <c r="C3" s="124" t="s">
        <v>402</v>
      </c>
      <c r="D3" s="125">
        <v>4.9246809999999996</v>
      </c>
      <c r="E3" s="125">
        <v>4.9346831107226103</v>
      </c>
      <c r="F3" s="125">
        <v>4.9595056398685653</v>
      </c>
      <c r="G3" s="125">
        <v>4.8106521878187003</v>
      </c>
      <c r="H3" s="125">
        <v>4.4894218428086301</v>
      </c>
      <c r="I3" s="125">
        <v>4.4954441107148462</v>
      </c>
      <c r="J3" s="125">
        <f t="shared" ref="J3:J12" si="0">AVERAGE(D3:I3)</f>
        <v>4.7690646486555588</v>
      </c>
      <c r="K3" s="125">
        <f>J3-4.13</f>
        <v>0.6390646486555589</v>
      </c>
      <c r="L3" s="124">
        <f t="shared" ref="L3:L12" si="1">_xlfn.STDEV.P(D3:I3)</f>
        <v>0.20112662511295304</v>
      </c>
      <c r="M3" s="125">
        <f>((POWER((I3/D3),1/5))-1)*100</f>
        <v>-1.8073683318553413</v>
      </c>
      <c r="N3" s="125">
        <f t="shared" ref="N3:N12" si="2">100*((AVERAGE(E3/D3,F3/E3,G3/F3,H3/G3,I3/H3))-1)</f>
        <v>-1.7677180016948291</v>
      </c>
      <c r="O3" s="125">
        <f>N3-(-0.24)</f>
        <v>-1.5277180016948291</v>
      </c>
      <c r="P3" s="124" t="s">
        <v>402</v>
      </c>
      <c r="Q3" s="124">
        <v>4.7535866593550935</v>
      </c>
      <c r="R3" s="124">
        <v>4.8139887257432914</v>
      </c>
      <c r="S3" s="124">
        <v>4.7026222201291583</v>
      </c>
      <c r="T3" s="124">
        <v>4.8735647209099184</v>
      </c>
      <c r="U3" s="124">
        <v>4.7085893305412672</v>
      </c>
      <c r="V3" s="124">
        <v>4.6128765180244766</v>
      </c>
      <c r="W3" s="125">
        <f t="shared" ref="W3:W12" si="3">AVERAGE(Q3:V3)</f>
        <v>4.7442046957838677</v>
      </c>
      <c r="X3" s="125">
        <f>J3-W3</f>
        <v>2.4859952871691071E-2</v>
      </c>
      <c r="Y3" s="124">
        <f t="shared" ref="Y3:Y12" si="4">_xlfn.STDEV.P(Q3:V3)</f>
        <v>8.3602726206528477E-2</v>
      </c>
      <c r="Z3" s="125">
        <f>((POWER((V3/Q3),1/5))-1)*100</f>
        <v>-0.59915353990123155</v>
      </c>
      <c r="AA3" s="125">
        <f t="shared" ref="AA3:AA12" si="5">100*((AVERAGE(R3/Q3,S3/R3,T3/S3,U3/T3,V3/U3))-1)</f>
        <v>-0.56510386661233758</v>
      </c>
      <c r="AB3" s="124" t="s">
        <v>402</v>
      </c>
      <c r="AC3" s="119">
        <v>5.2154974272527319</v>
      </c>
      <c r="AD3" s="119">
        <v>5.1909540493548683</v>
      </c>
      <c r="AE3" s="119">
        <v>5.138847714245502</v>
      </c>
      <c r="AF3" s="119">
        <v>5.0406561831932786</v>
      </c>
      <c r="AG3" s="119">
        <v>4.967586714422608</v>
      </c>
      <c r="AH3" s="119">
        <v>4.8906120502587056</v>
      </c>
      <c r="AI3" s="125">
        <f t="shared" ref="AI3:AI12" si="6">AVERAGE(AC3:AH3)</f>
        <v>5.0740256897879492</v>
      </c>
      <c r="AJ3" s="125">
        <f>J3-AI3</f>
        <v>-0.30496104113239042</v>
      </c>
      <c r="AK3" s="124">
        <f t="shared" ref="AK3:AK12" si="7">_xlfn.STDEV.P(AC3:AH3)</f>
        <v>0.11830168443408394</v>
      </c>
      <c r="AL3" s="125">
        <f>((POWER((AH3/AC3),1/5))-1)*100</f>
        <v>-1.2781021763046407</v>
      </c>
      <c r="AM3" s="125">
        <f t="shared" ref="AM3:AM12" si="8">100*((AVERAGE(AD3/AC3,AE3/AD3,AF3/AE3,AG3/AF3,AH3/AG3))-1)</f>
        <v>-1.2768573644418857</v>
      </c>
    </row>
    <row r="4" spans="1:39" ht="18.75" x14ac:dyDescent="0.25">
      <c r="A4" s="126" t="s">
        <v>484</v>
      </c>
      <c r="B4" s="138" t="s">
        <v>569</v>
      </c>
      <c r="C4" s="124" t="s">
        <v>403</v>
      </c>
      <c r="D4" s="125">
        <v>3.6455600000000001</v>
      </c>
      <c r="E4" s="125">
        <v>3.6440767505827507</v>
      </c>
      <c r="F4" s="125">
        <v>3.7586886019715227</v>
      </c>
      <c r="G4" s="125">
        <v>3.6290700290368267</v>
      </c>
      <c r="H4" s="125">
        <v>3.4099443466350512</v>
      </c>
      <c r="I4" s="125">
        <v>3.6197795577472349</v>
      </c>
      <c r="J4" s="125">
        <f t="shared" si="0"/>
        <v>3.6178532143288979</v>
      </c>
      <c r="K4" s="125">
        <f t="shared" ref="K4:K12" si="9">J4-4.13</f>
        <v>-0.51214678567110195</v>
      </c>
      <c r="L4" s="124">
        <f t="shared" si="1"/>
        <v>0.10379914196436046</v>
      </c>
      <c r="M4" s="125">
        <f t="shared" ref="M4:M12" si="10">((POWER((I4/D4),1/5))-1)*100</f>
        <v>-0.14183652564547788</v>
      </c>
      <c r="N4" s="125">
        <f t="shared" si="2"/>
        <v>-4.5695674505008554E-2</v>
      </c>
      <c r="O4" s="125">
        <f t="shared" ref="O4:O12" si="11">N4-(-0.24)</f>
        <v>0.19430432549499144</v>
      </c>
      <c r="P4" s="124" t="s">
        <v>403</v>
      </c>
      <c r="Q4" s="124">
        <v>4.1344308307709916</v>
      </c>
      <c r="R4" s="124">
        <v>4.0773504235535674</v>
      </c>
      <c r="S4" s="124">
        <v>4.0361560870164892</v>
      </c>
      <c r="T4" s="124">
        <v>4.198729488990824</v>
      </c>
      <c r="U4" s="124">
        <v>4.0171757195642446</v>
      </c>
      <c r="V4" s="124">
        <v>4.1213927820741212</v>
      </c>
      <c r="W4" s="125">
        <f t="shared" si="3"/>
        <v>4.0975392219950404</v>
      </c>
      <c r="X4" s="125">
        <f t="shared" ref="X4:X12" si="12">J4-W4</f>
        <v>-0.47968600766614244</v>
      </c>
      <c r="Y4" s="124">
        <f t="shared" si="4"/>
        <v>6.1648496367784064E-2</v>
      </c>
      <c r="Z4" s="125">
        <f t="shared" ref="Z4:Z12" si="13">((POWER((V4/Q4),1/5))-1)*100</f>
        <v>-6.3150294518599104E-2</v>
      </c>
      <c r="AA4" s="125">
        <f t="shared" si="5"/>
        <v>-1.8547128155110837E-2</v>
      </c>
      <c r="AB4" s="124" t="s">
        <v>403</v>
      </c>
      <c r="AC4" s="119">
        <v>5.4506832289383702</v>
      </c>
      <c r="AD4" s="119">
        <v>5.4399239307009895</v>
      </c>
      <c r="AE4" s="119">
        <v>5.4120736473622388</v>
      </c>
      <c r="AF4" s="119">
        <v>5.3535000720202381</v>
      </c>
      <c r="AG4" s="119">
        <v>5.3384234112450573</v>
      </c>
      <c r="AH4" s="119">
        <v>5.3280982105980925</v>
      </c>
      <c r="AI4" s="125">
        <f t="shared" si="6"/>
        <v>5.3871170834774977</v>
      </c>
      <c r="AJ4" s="125">
        <f t="shared" ref="AJ4:AJ12" si="14">J4-AI4</f>
        <v>-1.7692638691485998</v>
      </c>
      <c r="AK4" s="124">
        <f t="shared" si="7"/>
        <v>4.9051762751411244E-2</v>
      </c>
      <c r="AL4" s="125">
        <f t="shared" ref="AL4:AL12" si="15">((POWER((AH4/AC4),1/5))-1)*100</f>
        <v>-0.45389871076773058</v>
      </c>
      <c r="AM4" s="125">
        <f t="shared" si="8"/>
        <v>-0.45333318199993755</v>
      </c>
    </row>
    <row r="5" spans="1:39" ht="18.75" x14ac:dyDescent="0.25">
      <c r="A5" s="126" t="s">
        <v>485</v>
      </c>
      <c r="B5" s="138" t="s">
        <v>570</v>
      </c>
      <c r="C5" s="124" t="s">
        <v>404</v>
      </c>
      <c r="D5" s="125">
        <v>3.124209</v>
      </c>
      <c r="E5" s="125">
        <v>3.1539977561771559</v>
      </c>
      <c r="F5" s="125">
        <v>3.4275829417305586</v>
      </c>
      <c r="G5" s="125">
        <v>3.437683933852691</v>
      </c>
      <c r="H5" s="125">
        <v>3.4220833203316099</v>
      </c>
      <c r="I5" s="125">
        <v>3.5616230858315667</v>
      </c>
      <c r="J5" s="125">
        <f t="shared" si="0"/>
        <v>3.3545300063205974</v>
      </c>
      <c r="K5" s="125">
        <f t="shared" si="9"/>
        <v>-0.7754699936794025</v>
      </c>
      <c r="L5" s="124">
        <f t="shared" si="1"/>
        <v>0.15966801503502834</v>
      </c>
      <c r="M5" s="125">
        <f t="shared" si="10"/>
        <v>2.6553470836656157</v>
      </c>
      <c r="N5" s="125">
        <f t="shared" si="2"/>
        <v>2.7092456952627852</v>
      </c>
      <c r="O5" s="125">
        <f t="shared" si="11"/>
        <v>2.9492456952627855</v>
      </c>
      <c r="P5" s="124" t="s">
        <v>404</v>
      </c>
      <c r="Q5" s="124">
        <v>3.3629207864284991</v>
      </c>
      <c r="R5" s="124">
        <v>3.4203158480758158</v>
      </c>
      <c r="S5" s="124">
        <v>3.5150572815526764</v>
      </c>
      <c r="T5" s="124">
        <v>3.9064686990833697</v>
      </c>
      <c r="U5" s="124">
        <v>3.8876610704754211</v>
      </c>
      <c r="V5" s="124">
        <v>3.929454746644089</v>
      </c>
      <c r="W5" s="125">
        <f t="shared" si="3"/>
        <v>3.6703130720433119</v>
      </c>
      <c r="X5" s="125">
        <f t="shared" si="12"/>
        <v>-0.31578306572271453</v>
      </c>
      <c r="Y5" s="124">
        <f t="shared" si="4"/>
        <v>0.24195627354539606</v>
      </c>
      <c r="Z5" s="125">
        <f t="shared" si="13"/>
        <v>3.162802312917834</v>
      </c>
      <c r="AA5" s="125">
        <f t="shared" si="5"/>
        <v>3.2411056785662362</v>
      </c>
      <c r="AB5" s="124" t="s">
        <v>404</v>
      </c>
      <c r="AC5" s="119">
        <v>4.3287661498515204</v>
      </c>
      <c r="AD5" s="119">
        <v>4.3189558134591381</v>
      </c>
      <c r="AE5" s="119">
        <v>4.4228511779101849</v>
      </c>
      <c r="AF5" s="119">
        <v>4.4890720406316484</v>
      </c>
      <c r="AG5" s="119">
        <v>4.511381697118285</v>
      </c>
      <c r="AH5" s="119">
        <v>4.5079768895593393</v>
      </c>
      <c r="AI5" s="125">
        <f t="shared" si="6"/>
        <v>4.4298339614216857</v>
      </c>
      <c r="AJ5" s="125">
        <f t="shared" si="14"/>
        <v>-1.0753039551010883</v>
      </c>
      <c r="AK5" s="124">
        <f t="shared" si="7"/>
        <v>8.0439341473777862E-2</v>
      </c>
      <c r="AL5" s="125">
        <f t="shared" si="15"/>
        <v>0.81461854806665901</v>
      </c>
      <c r="AM5" s="125">
        <f t="shared" si="8"/>
        <v>0.81953695262864112</v>
      </c>
    </row>
    <row r="6" spans="1:39" ht="18.75" x14ac:dyDescent="0.25">
      <c r="A6" s="126" t="s">
        <v>486</v>
      </c>
      <c r="B6" s="138" t="s">
        <v>571</v>
      </c>
      <c r="C6" s="124" t="s">
        <v>405</v>
      </c>
      <c r="D6" s="125">
        <v>2.851032</v>
      </c>
      <c r="E6" s="125">
        <v>3.0264326284382284</v>
      </c>
      <c r="F6" s="125">
        <v>3.0581738059145671</v>
      </c>
      <c r="G6" s="125">
        <v>2.9585627964589234</v>
      </c>
      <c r="H6" s="125">
        <v>3.0050031538906614</v>
      </c>
      <c r="I6" s="125">
        <v>2.9660181330262332</v>
      </c>
      <c r="J6" s="125">
        <f t="shared" si="0"/>
        <v>2.9775370862881023</v>
      </c>
      <c r="K6" s="125">
        <f t="shared" si="9"/>
        <v>-1.1524629137118976</v>
      </c>
      <c r="L6" s="124">
        <f t="shared" si="1"/>
        <v>6.6009704184752521E-2</v>
      </c>
      <c r="M6" s="125">
        <f t="shared" si="10"/>
        <v>0.79392144093104466</v>
      </c>
      <c r="N6" s="125">
        <f t="shared" si="2"/>
        <v>0.84322582102340782</v>
      </c>
      <c r="O6" s="125">
        <f t="shared" si="11"/>
        <v>1.0832258210234078</v>
      </c>
      <c r="P6" s="124" t="s">
        <v>405</v>
      </c>
      <c r="Q6" s="124">
        <v>3.2405241424076046</v>
      </c>
      <c r="R6" s="124">
        <v>3.3759359164522222</v>
      </c>
      <c r="S6" s="124">
        <v>3.3056011240384566</v>
      </c>
      <c r="T6" s="124">
        <v>3.5113901002596837</v>
      </c>
      <c r="U6" s="124">
        <v>3.482998538979575</v>
      </c>
      <c r="V6" s="124">
        <v>3.5347190400548643</v>
      </c>
      <c r="W6" s="125">
        <f t="shared" si="3"/>
        <v>3.4085281436987347</v>
      </c>
      <c r="X6" s="125">
        <f t="shared" si="12"/>
        <v>-0.43099105741063237</v>
      </c>
      <c r="Y6" s="124">
        <f t="shared" si="4"/>
        <v>0.1094928713865734</v>
      </c>
      <c r="Z6" s="125">
        <f t="shared" si="13"/>
        <v>1.7531652062805492</v>
      </c>
      <c r="AA6" s="125">
        <f t="shared" si="5"/>
        <v>1.7994264622004374</v>
      </c>
      <c r="AB6" s="124" t="s">
        <v>405</v>
      </c>
      <c r="AC6" s="119">
        <v>4.8206748959161532</v>
      </c>
      <c r="AD6" s="119">
        <v>4.8482300251872292</v>
      </c>
      <c r="AE6" s="119">
        <v>4.8705144240524429</v>
      </c>
      <c r="AF6" s="119">
        <v>4.9507648519188425</v>
      </c>
      <c r="AG6" s="119">
        <v>5.0110920233871665</v>
      </c>
      <c r="AH6" s="119">
        <v>5.0604416262770426</v>
      </c>
      <c r="AI6" s="125">
        <f t="shared" si="6"/>
        <v>4.92695297445648</v>
      </c>
      <c r="AJ6" s="125">
        <f t="shared" si="14"/>
        <v>-1.9494158881683776</v>
      </c>
      <c r="AK6" s="124">
        <f t="shared" si="7"/>
        <v>8.7695731480781872E-2</v>
      </c>
      <c r="AL6" s="125">
        <f t="shared" si="15"/>
        <v>0.97552389891941704</v>
      </c>
      <c r="AM6" s="125">
        <f t="shared" si="8"/>
        <v>0.97645430392048205</v>
      </c>
    </row>
    <row r="7" spans="1:39" ht="18.75" x14ac:dyDescent="0.25">
      <c r="A7" s="126" t="s">
        <v>487</v>
      </c>
      <c r="B7" s="138" t="s">
        <v>572</v>
      </c>
      <c r="C7" s="124" t="s">
        <v>406</v>
      </c>
      <c r="D7" s="125">
        <v>3.4814579999999999</v>
      </c>
      <c r="E7" s="125">
        <v>3.4996690613053612</v>
      </c>
      <c r="F7" s="125">
        <v>3.6105890972617747</v>
      </c>
      <c r="G7" s="125">
        <v>3.6029944536827196</v>
      </c>
      <c r="H7" s="125">
        <v>3.5732879206205652</v>
      </c>
      <c r="I7" s="125">
        <v>3.6550706139571378</v>
      </c>
      <c r="J7" s="125">
        <f t="shared" si="0"/>
        <v>3.5705115244712595</v>
      </c>
      <c r="K7" s="125">
        <f t="shared" si="9"/>
        <v>-0.55948847552874037</v>
      </c>
      <c r="L7" s="124">
        <f t="shared" si="1"/>
        <v>6.1601522342335187E-2</v>
      </c>
      <c r="M7" s="125">
        <f t="shared" si="10"/>
        <v>0.97803664603870466</v>
      </c>
      <c r="N7" s="125">
        <f t="shared" si="2"/>
        <v>0.98928307132752913</v>
      </c>
      <c r="O7" s="125">
        <f t="shared" si="11"/>
        <v>1.2292830713275291</v>
      </c>
      <c r="P7" s="124" t="s">
        <v>406</v>
      </c>
      <c r="Q7" s="124">
        <v>3.6437330426175025</v>
      </c>
      <c r="R7" s="124">
        <v>3.5479989329430808</v>
      </c>
      <c r="S7" s="124">
        <v>3.4970951331747937</v>
      </c>
      <c r="T7" s="124">
        <v>3.7107267365245837</v>
      </c>
      <c r="U7" s="124">
        <v>3.7062594869116392</v>
      </c>
      <c r="V7" s="124">
        <v>3.9044028392809245</v>
      </c>
      <c r="W7" s="125">
        <f t="shared" si="3"/>
        <v>3.6683693619087538</v>
      </c>
      <c r="X7" s="125">
        <f t="shared" si="12"/>
        <v>-9.7857837437494322E-2</v>
      </c>
      <c r="Y7" s="124">
        <f t="shared" si="4"/>
        <v>0.13125830832337976</v>
      </c>
      <c r="Z7" s="125">
        <f t="shared" si="13"/>
        <v>1.3915153326893082</v>
      </c>
      <c r="AA7" s="125">
        <f t="shared" si="5"/>
        <v>1.4545084083538384</v>
      </c>
      <c r="AB7" s="124" t="s">
        <v>406</v>
      </c>
      <c r="AC7" s="119">
        <v>5.2759892201194063</v>
      </c>
      <c r="AD7" s="119">
        <v>5.2718507758454223</v>
      </c>
      <c r="AE7" s="119">
        <v>5.2648514544411809</v>
      </c>
      <c r="AF7" s="119">
        <v>5.2471617361909564</v>
      </c>
      <c r="AG7" s="119">
        <v>5.289054165782014</v>
      </c>
      <c r="AH7" s="119">
        <v>5.3976870590470956</v>
      </c>
      <c r="AI7" s="125">
        <f t="shared" si="6"/>
        <v>5.291099068571012</v>
      </c>
      <c r="AJ7" s="125">
        <f t="shared" si="14"/>
        <v>-1.7205875440997525</v>
      </c>
      <c r="AK7" s="124">
        <f t="shared" si="7"/>
        <v>4.9300797928651906E-2</v>
      </c>
      <c r="AL7" s="125">
        <f t="shared" si="15"/>
        <v>0.45712861466031818</v>
      </c>
      <c r="AM7" s="125">
        <f t="shared" si="8"/>
        <v>0.46101963838698357</v>
      </c>
    </row>
    <row r="8" spans="1:39" ht="18.75" x14ac:dyDescent="0.25">
      <c r="A8" s="126" t="s">
        <v>488</v>
      </c>
      <c r="B8" s="138" t="s">
        <v>573</v>
      </c>
      <c r="C8" s="124" t="s">
        <v>407</v>
      </c>
      <c r="D8" s="125">
        <v>2.8680210000000002</v>
      </c>
      <c r="E8" s="125">
        <v>2.9445439002331</v>
      </c>
      <c r="F8" s="125">
        <v>3.0995341456736036</v>
      </c>
      <c r="G8" s="125">
        <v>3.0626816781869683</v>
      </c>
      <c r="H8" s="125">
        <v>2.9466374066472483</v>
      </c>
      <c r="I8" s="125">
        <v>2.9466374066472483</v>
      </c>
      <c r="J8" s="125">
        <f t="shared" si="0"/>
        <v>2.9780092562313616</v>
      </c>
      <c r="K8" s="125">
        <f t="shared" si="9"/>
        <v>-1.1519907437686383</v>
      </c>
      <c r="L8" s="124">
        <f t="shared" si="1"/>
        <v>7.8659021783200361E-2</v>
      </c>
      <c r="M8" s="125">
        <f t="shared" si="10"/>
        <v>0.54231348807685098</v>
      </c>
      <c r="N8" s="125">
        <f t="shared" si="2"/>
        <v>0.59076818870651415</v>
      </c>
      <c r="O8" s="125">
        <f t="shared" si="11"/>
        <v>0.83076818870651414</v>
      </c>
      <c r="P8" s="124" t="s">
        <v>407</v>
      </c>
      <c r="Q8" s="124">
        <v>3.3133647653562619</v>
      </c>
      <c r="R8" s="124">
        <v>3.5451778350817253</v>
      </c>
      <c r="S8" s="124">
        <v>3.5881086172148726</v>
      </c>
      <c r="T8" s="124">
        <v>3.7823610048036347</v>
      </c>
      <c r="U8" s="124">
        <v>3.7872840341534482</v>
      </c>
      <c r="V8" s="124">
        <v>3.8324710883917117</v>
      </c>
      <c r="W8" s="125">
        <f t="shared" si="3"/>
        <v>3.6414612241669424</v>
      </c>
      <c r="X8" s="125">
        <f t="shared" si="12"/>
        <v>-0.66345196793558081</v>
      </c>
      <c r="Y8" s="124">
        <f t="shared" si="4"/>
        <v>0.18136798977650351</v>
      </c>
      <c r="Z8" s="125">
        <f t="shared" si="13"/>
        <v>2.9536925126498081</v>
      </c>
      <c r="AA8" s="125">
        <f t="shared" si="5"/>
        <v>2.9888664136136223</v>
      </c>
      <c r="AB8" s="124" t="s">
        <v>407</v>
      </c>
      <c r="AC8" s="119">
        <v>4.5645415234669535</v>
      </c>
      <c r="AD8" s="119">
        <v>4.5656666642836781</v>
      </c>
      <c r="AE8" s="119">
        <v>4.5861491498041866</v>
      </c>
      <c r="AF8" s="119">
        <v>4.5958331853537082</v>
      </c>
      <c r="AG8" s="119">
        <v>4.6275463449420879</v>
      </c>
      <c r="AH8" s="119">
        <v>4.6275463449420879</v>
      </c>
      <c r="AI8" s="125">
        <f t="shared" si="6"/>
        <v>4.5945472021321168</v>
      </c>
      <c r="AJ8" s="125">
        <f t="shared" si="14"/>
        <v>-1.6165379459007552</v>
      </c>
      <c r="AK8" s="124">
        <f t="shared" si="7"/>
        <v>2.5769795325492804E-2</v>
      </c>
      <c r="AL8" s="125">
        <f t="shared" si="15"/>
        <v>0.27455029093643724</v>
      </c>
      <c r="AM8" s="125">
        <f t="shared" si="8"/>
        <v>0.27489386073535904</v>
      </c>
    </row>
    <row r="9" spans="1:39" ht="18.75" x14ac:dyDescent="0.25">
      <c r="A9" s="126" t="s">
        <v>489</v>
      </c>
      <c r="B9" s="138" t="s">
        <v>575</v>
      </c>
      <c r="C9" s="124" t="s">
        <v>408</v>
      </c>
      <c r="D9" s="125">
        <v>4.7954420000000004</v>
      </c>
      <c r="E9" s="125">
        <v>4.7735380405594405</v>
      </c>
      <c r="F9" s="125">
        <v>4.7127630606790802</v>
      </c>
      <c r="G9" s="125">
        <v>4.4437590045325779</v>
      </c>
      <c r="H9" s="125">
        <v>4.3537658682693312</v>
      </c>
      <c r="I9" s="125">
        <v>3.6774013041306457</v>
      </c>
      <c r="J9" s="125">
        <f t="shared" si="0"/>
        <v>4.4594448796951793</v>
      </c>
      <c r="K9" s="125">
        <f t="shared" si="9"/>
        <v>0.32944487969517944</v>
      </c>
      <c r="L9" s="124">
        <f t="shared" si="1"/>
        <v>0.38702388677124938</v>
      </c>
      <c r="M9" s="125">
        <f t="shared" si="10"/>
        <v>-5.1707148752886178</v>
      </c>
      <c r="N9" s="125">
        <f t="shared" si="2"/>
        <v>-4.9996480486604984</v>
      </c>
      <c r="O9" s="125">
        <f t="shared" si="11"/>
        <v>-4.7596480486604982</v>
      </c>
      <c r="P9" s="124" t="s">
        <v>408</v>
      </c>
      <c r="Q9" s="124">
        <v>4.0138616841929728</v>
      </c>
      <c r="R9" s="124">
        <v>3.9842209509428024</v>
      </c>
      <c r="S9" s="124">
        <v>4.0302193560449409</v>
      </c>
      <c r="T9" s="124">
        <v>4.3182886108866443</v>
      </c>
      <c r="U9" s="124">
        <v>4.307073419828213</v>
      </c>
      <c r="V9" s="124">
        <v>4.0775874302955621</v>
      </c>
      <c r="W9" s="125">
        <f t="shared" si="3"/>
        <v>4.1218752420318561</v>
      </c>
      <c r="X9" s="125">
        <f t="shared" si="12"/>
        <v>0.33756963766332326</v>
      </c>
      <c r="Y9" s="124">
        <f t="shared" si="4"/>
        <v>0.13775244750436538</v>
      </c>
      <c r="Z9" s="125">
        <f t="shared" si="13"/>
        <v>0.31553087365037147</v>
      </c>
      <c r="AA9" s="125">
        <f t="shared" si="5"/>
        <v>0.39519079039656013</v>
      </c>
      <c r="AB9" s="124" t="s">
        <v>408</v>
      </c>
      <c r="AC9" s="119">
        <v>4.5445812175217259</v>
      </c>
      <c r="AD9" s="119">
        <v>4.5633548459767219</v>
      </c>
      <c r="AE9" s="119">
        <v>4.5335374788947647</v>
      </c>
      <c r="AF9" s="119">
        <v>4.4757917253663511</v>
      </c>
      <c r="AG9" s="119">
        <v>4.4601549027045451</v>
      </c>
      <c r="AH9" s="119">
        <v>4.5420057525791142</v>
      </c>
      <c r="AI9" s="125">
        <f t="shared" si="6"/>
        <v>4.5199043205072043</v>
      </c>
      <c r="AJ9" s="125">
        <f t="shared" si="14"/>
        <v>-6.0459440812024923E-2</v>
      </c>
      <c r="AK9" s="124">
        <f t="shared" si="7"/>
        <v>3.8050728628392969E-2</v>
      </c>
      <c r="AL9" s="125">
        <f t="shared" si="15"/>
        <v>-1.1336793582539251E-2</v>
      </c>
      <c r="AM9" s="125">
        <f t="shared" si="8"/>
        <v>-5.6526046073424041E-3</v>
      </c>
    </row>
    <row r="10" spans="1:39" ht="18.75" x14ac:dyDescent="0.25">
      <c r="A10" s="126" t="s">
        <v>490</v>
      </c>
      <c r="B10" s="138" t="s">
        <v>145</v>
      </c>
      <c r="C10" s="124" t="s">
        <v>409</v>
      </c>
      <c r="D10" s="125">
        <v>3.265698</v>
      </c>
      <c r="E10" s="125">
        <v>3.3263167337995339</v>
      </c>
      <c r="F10" s="125">
        <v>3.4290621953997809</v>
      </c>
      <c r="G10" s="125">
        <v>3.395167546175637</v>
      </c>
      <c r="H10" s="125">
        <v>3.4776149721113772</v>
      </c>
      <c r="I10" s="125">
        <v>3.5463150121611084</v>
      </c>
      <c r="J10" s="125">
        <f t="shared" si="0"/>
        <v>3.406695743274573</v>
      </c>
      <c r="K10" s="125">
        <f t="shared" si="9"/>
        <v>-0.72330425672542686</v>
      </c>
      <c r="L10" s="124">
        <f t="shared" si="1"/>
        <v>9.2643927256413336E-2</v>
      </c>
      <c r="M10" s="125">
        <f t="shared" si="10"/>
        <v>1.6623765752302955</v>
      </c>
      <c r="N10" s="125">
        <f t="shared" si="2"/>
        <v>1.6721016221781015</v>
      </c>
      <c r="O10" s="125">
        <f t="shared" si="11"/>
        <v>1.9121016221781015</v>
      </c>
      <c r="P10" s="124" t="s">
        <v>409</v>
      </c>
      <c r="Q10" s="124">
        <v>3.8205465679919315</v>
      </c>
      <c r="R10" s="124">
        <v>3.7420614689728708</v>
      </c>
      <c r="S10" s="124">
        <v>3.6626746336745013</v>
      </c>
      <c r="T10" s="124">
        <v>3.9262951576036622</v>
      </c>
      <c r="U10" s="124">
        <v>3.9511452212396194</v>
      </c>
      <c r="V10" s="124">
        <v>4.1739224168619193</v>
      </c>
      <c r="W10" s="125">
        <f t="shared" si="3"/>
        <v>3.8794409110574173</v>
      </c>
      <c r="X10" s="125">
        <f t="shared" si="12"/>
        <v>-0.47274516778284426</v>
      </c>
      <c r="Y10" s="124">
        <f t="shared" si="4"/>
        <v>0.16501790788781703</v>
      </c>
      <c r="Z10" s="125">
        <f t="shared" si="13"/>
        <v>1.7849985867862905</v>
      </c>
      <c r="AA10" s="125">
        <f t="shared" si="5"/>
        <v>1.8585863564715144</v>
      </c>
      <c r="AB10" s="124" t="s">
        <v>409</v>
      </c>
      <c r="AC10" s="119">
        <v>5.1759793411339716</v>
      </c>
      <c r="AD10" s="119">
        <v>5.1799739720736495</v>
      </c>
      <c r="AE10" s="119">
        <v>5.1705766026117717</v>
      </c>
      <c r="AF10" s="119">
        <v>5.1329260539645585</v>
      </c>
      <c r="AG10" s="119">
        <v>5.1421283910267261</v>
      </c>
      <c r="AH10" s="119">
        <v>5.08118898195145</v>
      </c>
      <c r="AI10" s="125">
        <f t="shared" si="6"/>
        <v>5.1471288904603538</v>
      </c>
      <c r="AJ10" s="125">
        <f t="shared" si="14"/>
        <v>-1.7404331471857808</v>
      </c>
      <c r="AK10" s="124">
        <f t="shared" si="7"/>
        <v>3.4243588666749654E-2</v>
      </c>
      <c r="AL10" s="125">
        <f t="shared" si="15"/>
        <v>-0.36898318067571934</v>
      </c>
      <c r="AM10" s="125">
        <f t="shared" si="8"/>
        <v>-0.36764611598195662</v>
      </c>
    </row>
    <row r="11" spans="1:39" ht="18.75" x14ac:dyDescent="0.25">
      <c r="A11" s="126" t="s">
        <v>491</v>
      </c>
      <c r="B11" s="138" t="s">
        <v>574</v>
      </c>
      <c r="C11" s="124" t="s">
        <v>410</v>
      </c>
      <c r="D11" s="125">
        <v>3.1440739999999998</v>
      </c>
      <c r="E11" s="125">
        <v>3.076794886946387</v>
      </c>
      <c r="F11" s="125">
        <v>3.1636275673603507</v>
      </c>
      <c r="G11" s="125">
        <v>3.2100463045325776</v>
      </c>
      <c r="H11" s="125">
        <v>3.2200836319434978</v>
      </c>
      <c r="I11" s="125">
        <v>3.337351958185649</v>
      </c>
      <c r="J11" s="125">
        <f t="shared" si="0"/>
        <v>3.1919963914947438</v>
      </c>
      <c r="K11" s="125">
        <f t="shared" si="9"/>
        <v>-0.9380036085052561</v>
      </c>
      <c r="L11" s="124">
        <f t="shared" si="1"/>
        <v>8.0224337168013193E-2</v>
      </c>
      <c r="M11" s="125">
        <f t="shared" si="10"/>
        <v>1.2003116991641472</v>
      </c>
      <c r="N11" s="125">
        <f t="shared" si="2"/>
        <v>1.220807177384442</v>
      </c>
      <c r="O11" s="125">
        <f t="shared" si="11"/>
        <v>1.460807177384442</v>
      </c>
      <c r="P11" s="124" t="s">
        <v>410</v>
      </c>
      <c r="Q11" s="124">
        <v>3.3833503683816297</v>
      </c>
      <c r="R11" s="124">
        <v>3.4845379146156796</v>
      </c>
      <c r="S11" s="124">
        <v>3.3945341062868213</v>
      </c>
      <c r="T11" s="124">
        <v>3.731972059163243</v>
      </c>
      <c r="U11" s="124">
        <v>3.7747633764640618</v>
      </c>
      <c r="V11" s="124">
        <v>3.9203392135231621</v>
      </c>
      <c r="W11" s="125">
        <f t="shared" si="3"/>
        <v>3.6149161730724324</v>
      </c>
      <c r="X11" s="125">
        <f t="shared" si="12"/>
        <v>-0.42291978157768861</v>
      </c>
      <c r="Y11" s="124">
        <f t="shared" si="4"/>
        <v>0.20482753317519356</v>
      </c>
      <c r="Z11" s="125">
        <f t="shared" si="13"/>
        <v>2.9900655341190907</v>
      </c>
      <c r="AA11" s="125">
        <f t="shared" si="5"/>
        <v>3.0703194901083197</v>
      </c>
      <c r="AB11" s="124" t="s">
        <v>410</v>
      </c>
      <c r="AC11" s="119">
        <v>4.7846353221537266</v>
      </c>
      <c r="AD11" s="119">
        <v>4.7575548410225181</v>
      </c>
      <c r="AE11" s="119">
        <v>4.7096804896711308</v>
      </c>
      <c r="AF11" s="119">
        <v>4.6769065746359821</v>
      </c>
      <c r="AG11" s="119">
        <v>4.6897514791359196</v>
      </c>
      <c r="AH11" s="119">
        <v>4.7912022073024243</v>
      </c>
      <c r="AI11" s="125">
        <f t="shared" si="6"/>
        <v>4.7349551523202846</v>
      </c>
      <c r="AJ11" s="125">
        <f t="shared" si="14"/>
        <v>-1.5429587608255408</v>
      </c>
      <c r="AK11" s="124">
        <f t="shared" si="7"/>
        <v>4.5082173880665308E-2</v>
      </c>
      <c r="AL11" s="125">
        <f t="shared" si="15"/>
        <v>2.7434830316597214E-2</v>
      </c>
      <c r="AM11" s="125">
        <f t="shared" si="8"/>
        <v>3.394708458075435E-2</v>
      </c>
    </row>
    <row r="12" spans="1:39" s="97" customFormat="1" ht="18.75" x14ac:dyDescent="0.25">
      <c r="A12" s="128" t="s">
        <v>293</v>
      </c>
      <c r="B12" s="134" t="s">
        <v>147</v>
      </c>
      <c r="C12" s="130" t="s">
        <v>304</v>
      </c>
      <c r="D12" s="131">
        <v>3.5624785263157897</v>
      </c>
      <c r="E12" s="131">
        <v>3.5912861871917547</v>
      </c>
      <c r="F12" s="131">
        <v>3.68140362785496</v>
      </c>
      <c r="G12" s="131">
        <v>3.6038876400104369</v>
      </c>
      <c r="H12" s="131">
        <v>3.5232045078743028</v>
      </c>
      <c r="I12" s="131">
        <v>3.5175405360671275</v>
      </c>
      <c r="J12" s="131">
        <f t="shared" si="0"/>
        <v>3.5799668375523956</v>
      </c>
      <c r="K12" s="125">
        <f t="shared" si="9"/>
        <v>-0.55003316244760425</v>
      </c>
      <c r="L12" s="130">
        <f t="shared" si="1"/>
        <v>5.5399460152158519E-2</v>
      </c>
      <c r="M12" s="125">
        <f t="shared" si="10"/>
        <v>-0.2535676492072203</v>
      </c>
      <c r="N12" s="131">
        <f t="shared" si="2"/>
        <v>-0.23743498328275825</v>
      </c>
      <c r="O12" s="125">
        <f t="shared" si="11"/>
        <v>2.5650167172417415E-3</v>
      </c>
      <c r="P12" s="130" t="s">
        <v>304</v>
      </c>
      <c r="Q12" s="130">
        <v>3.7440416314821237</v>
      </c>
      <c r="R12" s="130">
        <v>3.7743655293970315</v>
      </c>
      <c r="S12" s="130">
        <v>3.7456231877635386</v>
      </c>
      <c r="T12" s="130">
        <v>3.9878623646061082</v>
      </c>
      <c r="U12" s="130">
        <v>3.9502620971228746</v>
      </c>
      <c r="V12" s="130">
        <v>4.0080746332070776</v>
      </c>
      <c r="W12" s="131">
        <f t="shared" si="3"/>
        <v>3.8683715739297924</v>
      </c>
      <c r="X12" s="125">
        <f t="shared" si="12"/>
        <v>-0.28840473637739672</v>
      </c>
      <c r="Y12" s="130">
        <f t="shared" si="4"/>
        <v>0.11537134892805659</v>
      </c>
      <c r="Z12" s="125">
        <f t="shared" si="13"/>
        <v>1.3722360352904417</v>
      </c>
      <c r="AA12" s="131">
        <f t="shared" si="5"/>
        <v>1.4072625904734348</v>
      </c>
      <c r="AB12" s="130" t="s">
        <v>304</v>
      </c>
      <c r="AC12" s="119">
        <v>4.930000217872692</v>
      </c>
      <c r="AD12" s="119">
        <v>4.9249415176890698</v>
      </c>
      <c r="AE12" s="119">
        <v>4.9135585106339299</v>
      </c>
      <c r="AF12" s="119">
        <v>4.9154936778979765</v>
      </c>
      <c r="AG12" s="119">
        <v>4.9074912196656983</v>
      </c>
      <c r="AH12" s="119">
        <v>4.9336602219095438</v>
      </c>
      <c r="AI12" s="131">
        <f t="shared" si="6"/>
        <v>4.9208575609448184</v>
      </c>
      <c r="AJ12" s="125">
        <f t="shared" si="14"/>
        <v>-1.3408907233924228</v>
      </c>
      <c r="AK12" s="130">
        <f t="shared" si="7"/>
        <v>9.3530873881159677E-3</v>
      </c>
      <c r="AL12" s="125">
        <f t="shared" si="15"/>
        <v>1.4843478671733301E-2</v>
      </c>
      <c r="AM12" s="131">
        <f t="shared" si="8"/>
        <v>1.5217844782844381E-2</v>
      </c>
    </row>
  </sheetData>
  <mergeCells count="3">
    <mergeCell ref="C1:N1"/>
    <mergeCell ref="P1:AA1"/>
    <mergeCell ref="AB1:AM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
  <sheetViews>
    <sheetView workbookViewId="0">
      <selection activeCell="G6" sqref="G6"/>
    </sheetView>
  </sheetViews>
  <sheetFormatPr defaultRowHeight="15" x14ac:dyDescent="0.25"/>
  <cols>
    <col min="1" max="1" width="57.85546875" customWidth="1"/>
    <col min="2" max="2" width="47.7109375" customWidth="1"/>
    <col min="24" max="24" width="13.28515625" customWidth="1"/>
    <col min="36" max="36" width="12.28515625" customWidth="1"/>
  </cols>
  <sheetData>
    <row r="1" spans="1:39" ht="25.5" x14ac:dyDescent="0.35">
      <c r="A1" s="105"/>
      <c r="B1" s="107"/>
      <c r="C1" s="244" t="s">
        <v>530</v>
      </c>
      <c r="D1" s="244"/>
      <c r="E1" s="244"/>
      <c r="F1" s="244"/>
      <c r="G1" s="244"/>
      <c r="H1" s="244"/>
      <c r="I1" s="244"/>
      <c r="J1" s="244"/>
      <c r="K1" s="244"/>
      <c r="L1" s="244"/>
      <c r="M1" s="244"/>
      <c r="N1" s="244"/>
      <c r="O1" s="221"/>
      <c r="P1" s="244" t="s">
        <v>531</v>
      </c>
      <c r="Q1" s="244"/>
      <c r="R1" s="244"/>
      <c r="S1" s="244"/>
      <c r="T1" s="244"/>
      <c r="U1" s="244"/>
      <c r="V1" s="244"/>
      <c r="W1" s="244"/>
      <c r="X1" s="244"/>
      <c r="Y1" s="244"/>
      <c r="Z1" s="244"/>
      <c r="AA1" s="244"/>
      <c r="AB1" s="244" t="s">
        <v>535</v>
      </c>
      <c r="AC1" s="244"/>
      <c r="AD1" s="244"/>
      <c r="AE1" s="244"/>
      <c r="AF1" s="244"/>
      <c r="AG1" s="244"/>
      <c r="AH1" s="244"/>
      <c r="AI1" s="244"/>
      <c r="AJ1" s="244"/>
      <c r="AK1" s="244"/>
      <c r="AL1" s="244"/>
      <c r="AM1" s="244"/>
    </row>
    <row r="2" spans="1:39" ht="28.5" customHeight="1" x14ac:dyDescent="0.25">
      <c r="A2" s="120"/>
      <c r="B2" s="121"/>
      <c r="C2" s="121" t="s">
        <v>419</v>
      </c>
      <c r="D2" s="121">
        <v>2010</v>
      </c>
      <c r="E2" s="121">
        <v>2011</v>
      </c>
      <c r="F2" s="121">
        <v>2012</v>
      </c>
      <c r="G2" s="121">
        <v>2013</v>
      </c>
      <c r="H2" s="121">
        <v>2014</v>
      </c>
      <c r="I2" s="121">
        <v>2015</v>
      </c>
      <c r="J2" s="121" t="s">
        <v>421</v>
      </c>
      <c r="K2" s="121" t="s">
        <v>580</v>
      </c>
      <c r="L2" s="121" t="s">
        <v>420</v>
      </c>
      <c r="M2" s="121" t="s">
        <v>422</v>
      </c>
      <c r="N2" s="121" t="s">
        <v>423</v>
      </c>
      <c r="O2" s="121" t="s">
        <v>583</v>
      </c>
      <c r="P2" s="121" t="s">
        <v>419</v>
      </c>
      <c r="Q2" s="121">
        <v>2010</v>
      </c>
      <c r="R2" s="121">
        <v>2011</v>
      </c>
      <c r="S2" s="121">
        <v>2012</v>
      </c>
      <c r="T2" s="121">
        <v>2013</v>
      </c>
      <c r="U2" s="121">
        <v>2014</v>
      </c>
      <c r="V2" s="121">
        <v>2015</v>
      </c>
      <c r="W2" s="121" t="s">
        <v>421</v>
      </c>
      <c r="X2" s="121" t="s">
        <v>581</v>
      </c>
      <c r="Y2" s="121" t="s">
        <v>420</v>
      </c>
      <c r="Z2" s="121" t="s">
        <v>422</v>
      </c>
      <c r="AA2" s="121" t="s">
        <v>423</v>
      </c>
      <c r="AB2" s="121" t="s">
        <v>419</v>
      </c>
      <c r="AC2" s="121">
        <v>2010</v>
      </c>
      <c r="AD2" s="121">
        <v>2011</v>
      </c>
      <c r="AE2" s="121">
        <v>2012</v>
      </c>
      <c r="AF2" s="121">
        <v>2013</v>
      </c>
      <c r="AG2" s="121">
        <v>2014</v>
      </c>
      <c r="AH2" s="121">
        <v>2015</v>
      </c>
      <c r="AI2" s="121" t="s">
        <v>421</v>
      </c>
      <c r="AJ2" s="121" t="s">
        <v>582</v>
      </c>
      <c r="AK2" s="121" t="s">
        <v>420</v>
      </c>
      <c r="AL2" s="121" t="s">
        <v>422</v>
      </c>
      <c r="AM2" s="121" t="s">
        <v>423</v>
      </c>
    </row>
    <row r="3" spans="1:39" ht="18.75" x14ac:dyDescent="0.25">
      <c r="A3" s="132" t="s">
        <v>492</v>
      </c>
      <c r="B3" s="137" t="s">
        <v>148</v>
      </c>
      <c r="C3" s="124" t="s">
        <v>411</v>
      </c>
      <c r="D3" s="125">
        <v>2.931514</v>
      </c>
      <c r="E3" s="125">
        <v>3.0391286566433564</v>
      </c>
      <c r="F3" s="125">
        <v>3.2537612909090905</v>
      </c>
      <c r="G3" s="125">
        <v>3.3802412184135973</v>
      </c>
      <c r="H3" s="125">
        <v>3.4861582896648198</v>
      </c>
      <c r="I3" s="125">
        <v>3.5794460814633822</v>
      </c>
      <c r="J3" s="125">
        <f t="shared" ref="J3:J9" si="0">AVERAGE(D3:I3)</f>
        <v>3.2783749228490406</v>
      </c>
      <c r="K3" s="125">
        <f>J3-4.13</f>
        <v>-0.85162507715095925</v>
      </c>
      <c r="L3" s="124">
        <f t="shared" ref="L3:L9" si="1">_xlfn.STDEV.P(D3:I3)</f>
        <v>0.23178712173639446</v>
      </c>
      <c r="M3" s="125">
        <f>((POWER((I3/D3),1/5))-1)*100</f>
        <v>4.0746048072758834</v>
      </c>
      <c r="N3" s="125">
        <f t="shared" ref="N3:N9" si="2">100*((AVERAGE(E3/D3,F3/E3,G3/F3,H3/G3,I3/H3))-1)</f>
        <v>4.0859647425069756</v>
      </c>
      <c r="O3" s="125">
        <f>N3-(-0.24)</f>
        <v>4.3259647425069758</v>
      </c>
      <c r="P3" s="124" t="s">
        <v>411</v>
      </c>
      <c r="Q3" s="124">
        <v>2.7059618129932037</v>
      </c>
      <c r="R3" s="124">
        <v>2.8108719539741815</v>
      </c>
      <c r="S3" s="124">
        <v>2.8156486099104834</v>
      </c>
      <c r="T3" s="124">
        <v>3.2618986821437579</v>
      </c>
      <c r="U3" s="124">
        <v>3.5148746999500511</v>
      </c>
      <c r="V3" s="124">
        <v>3.780632850728717</v>
      </c>
      <c r="W3" s="125">
        <f t="shared" ref="W3:W8" si="3">AVERAGE(Q3:V3)</f>
        <v>3.1483147682833992</v>
      </c>
      <c r="X3" s="125">
        <f>J3-W3</f>
        <v>0.13006015456564146</v>
      </c>
      <c r="Y3" s="124">
        <f t="shared" ref="Y3:Y8" si="4">_xlfn.STDEV.P(Q3:V3)</f>
        <v>0.40151882672508055</v>
      </c>
      <c r="Z3" s="125">
        <f>((POWER((V3/Q3),1/5))-1)*100</f>
        <v>6.9174440514894187</v>
      </c>
      <c r="AA3" s="125">
        <f t="shared" ref="AA3:AA9" si="5">100*((AVERAGE(R3/Q3,S3/R3,T3/S3,U3/T3,V3/U3))-1)</f>
        <v>7.0424603138746766</v>
      </c>
      <c r="AB3" s="124" t="s">
        <v>411</v>
      </c>
      <c r="AC3" s="119">
        <v>4.4042078253900332</v>
      </c>
      <c r="AD3" s="119">
        <v>4.4034429534549284</v>
      </c>
      <c r="AE3" s="119">
        <v>4.4034429534549284</v>
      </c>
      <c r="AF3" s="119">
        <v>4.6319250973591615</v>
      </c>
      <c r="AG3" s="119">
        <v>4.7815541468009632</v>
      </c>
      <c r="AH3" s="119">
        <v>4.9644442070641963</v>
      </c>
      <c r="AI3" s="125">
        <f t="shared" ref="AI3:AI8" si="6">AVERAGE(AC3:AH3)</f>
        <v>4.5981695305873691</v>
      </c>
      <c r="AJ3" s="125">
        <f>J3-AI3</f>
        <v>-1.3197946077383285</v>
      </c>
      <c r="AK3" s="124">
        <f t="shared" ref="AK3:AK8" si="7">_xlfn.STDEV.P(AC3:AH3)</f>
        <v>0.21694258731539534</v>
      </c>
      <c r="AL3" s="125">
        <f>((POWER((AH3/AC3),1/5))-1)*100</f>
        <v>2.4237248972835079</v>
      </c>
      <c r="AM3" s="125">
        <f t="shared" ref="AM3:AM9" si="8">100*((AVERAGE(AD3/AC3,AE3/AD3,AF3/AE3,AG3/AF3,AH3/AG3))-1)</f>
        <v>2.4453286176267852</v>
      </c>
    </row>
    <row r="4" spans="1:39" ht="18.75" x14ac:dyDescent="0.25">
      <c r="A4" s="132" t="s">
        <v>493</v>
      </c>
      <c r="B4" s="137" t="s">
        <v>149</v>
      </c>
      <c r="C4" s="124" t="s">
        <v>412</v>
      </c>
      <c r="D4" s="125">
        <v>3.9533399999999999</v>
      </c>
      <c r="E4" s="125">
        <v>4.0467478776223773</v>
      </c>
      <c r="F4" s="125">
        <v>4.2479870267250828</v>
      </c>
      <c r="G4" s="125">
        <v>4.2411025862606238</v>
      </c>
      <c r="H4" s="125">
        <v>4.1498626627185748</v>
      </c>
      <c r="I4" s="125">
        <v>3.966141701888124</v>
      </c>
      <c r="J4" s="125">
        <f t="shared" si="0"/>
        <v>4.1008636425357974</v>
      </c>
      <c r="K4" s="125">
        <f t="shared" ref="K4:K9" si="9">J4-4.13</f>
        <v>-2.9136357464202511E-2</v>
      </c>
      <c r="L4" s="124">
        <f t="shared" si="1"/>
        <v>0.12010751981891396</v>
      </c>
      <c r="M4" s="125">
        <f t="shared" ref="M4:M8" si="10">((POWER((I4/D4),1/5))-1)*100</f>
        <v>6.4680256434890282E-2</v>
      </c>
      <c r="N4" s="125">
        <f t="shared" si="2"/>
        <v>0.11901456262775056</v>
      </c>
      <c r="O4" s="125">
        <f t="shared" ref="O4:O9" si="11">N4-(-0.24)</f>
        <v>0.35901456262775056</v>
      </c>
      <c r="P4" s="124" t="s">
        <v>412</v>
      </c>
      <c r="Q4" s="124">
        <v>3.2115944078284953</v>
      </c>
      <c r="R4" s="124">
        <v>3.194235248757209</v>
      </c>
      <c r="S4" s="124">
        <v>3.1698288950893412</v>
      </c>
      <c r="T4" s="124">
        <v>3.3567204357125191</v>
      </c>
      <c r="U4" s="124">
        <v>3.2854785202770098</v>
      </c>
      <c r="V4" s="124">
        <v>3.523097528180561</v>
      </c>
      <c r="W4" s="125">
        <f t="shared" si="3"/>
        <v>3.2901591726408554</v>
      </c>
      <c r="X4" s="125">
        <f t="shared" ref="X4:X9" si="12">J4-W4</f>
        <v>0.81070446989494194</v>
      </c>
      <c r="Y4" s="124">
        <f t="shared" si="4"/>
        <v>0.12149470829949083</v>
      </c>
      <c r="Z4" s="125">
        <f t="shared" ref="Z4:Z8" si="13">((POWER((V4/Q4),1/5))-1)*100</f>
        <v>1.8687071780099318</v>
      </c>
      <c r="AA4" s="125">
        <f t="shared" si="5"/>
        <v>1.9402790531289016</v>
      </c>
      <c r="AB4" s="124" t="s">
        <v>412</v>
      </c>
      <c r="AC4" s="119">
        <v>5.0667967339213389</v>
      </c>
      <c r="AD4" s="119">
        <v>5.0723227115597993</v>
      </c>
      <c r="AE4" s="119">
        <v>5.0723227115597993</v>
      </c>
      <c r="AF4" s="119">
        <v>5.2018746515908498</v>
      </c>
      <c r="AG4" s="119">
        <v>5.2243916639094978</v>
      </c>
      <c r="AH4" s="119">
        <v>5.2738357409697256</v>
      </c>
      <c r="AI4" s="125">
        <f t="shared" si="6"/>
        <v>5.1519240355851688</v>
      </c>
      <c r="AJ4" s="125">
        <f t="shared" ref="AJ4:AJ9" si="14">J4-AI4</f>
        <v>-1.0510603930493714</v>
      </c>
      <c r="AK4" s="124">
        <f t="shared" si="7"/>
        <v>8.4190739955788796E-2</v>
      </c>
      <c r="AL4" s="125">
        <f t="shared" ref="AL4:AL8" si="15">((POWER((AH4/AC4),1/5))-1)*100</f>
        <v>0.80419909531808109</v>
      </c>
      <c r="AM4" s="125">
        <f t="shared" si="8"/>
        <v>0.80848585281021457</v>
      </c>
    </row>
    <row r="5" spans="1:39" ht="18.75" x14ac:dyDescent="0.25">
      <c r="A5" s="132" t="s">
        <v>494</v>
      </c>
      <c r="B5" s="137" t="s">
        <v>576</v>
      </c>
      <c r="C5" s="124" t="s">
        <v>413</v>
      </c>
      <c r="D5" s="125">
        <v>2.624743</v>
      </c>
      <c r="E5" s="125">
        <v>2.7021882652680653</v>
      </c>
      <c r="F5" s="125">
        <v>2.8262730600219061</v>
      </c>
      <c r="G5" s="125">
        <v>2.7305878990084986</v>
      </c>
      <c r="H5" s="125">
        <v>2.7163860985061197</v>
      </c>
      <c r="I5" s="125">
        <v>2.860594425498725</v>
      </c>
      <c r="J5" s="125">
        <f t="shared" si="0"/>
        <v>2.7434621247172193</v>
      </c>
      <c r="K5" s="125">
        <f t="shared" si="9"/>
        <v>-1.3865378752827806</v>
      </c>
      <c r="L5" s="124">
        <f t="shared" si="1"/>
        <v>7.8818616479907594E-2</v>
      </c>
      <c r="M5" s="125">
        <f t="shared" si="10"/>
        <v>1.7358224541257128</v>
      </c>
      <c r="N5" s="125">
        <f t="shared" si="2"/>
        <v>1.7891532524687337</v>
      </c>
      <c r="O5" s="125">
        <f t="shared" si="11"/>
        <v>2.0291532524687339</v>
      </c>
      <c r="P5" s="124" t="s">
        <v>413</v>
      </c>
      <c r="Q5" s="124">
        <v>2.7710854564847729</v>
      </c>
      <c r="R5" s="124">
        <v>2.799576882234426</v>
      </c>
      <c r="S5" s="124">
        <v>2.7499555275143295</v>
      </c>
      <c r="T5" s="124">
        <v>2.911478562374608</v>
      </c>
      <c r="U5" s="124">
        <v>2.9071621789991666</v>
      </c>
      <c r="V5" s="124">
        <v>3.1175722117108582</v>
      </c>
      <c r="W5" s="125">
        <f t="shared" si="3"/>
        <v>2.8761384698863601</v>
      </c>
      <c r="X5" s="125">
        <f t="shared" si="12"/>
        <v>-0.13267634516914084</v>
      </c>
      <c r="Y5" s="124">
        <f t="shared" si="4"/>
        <v>0.12471406739001979</v>
      </c>
      <c r="Z5" s="125">
        <f t="shared" si="13"/>
        <v>2.3842894319870522</v>
      </c>
      <c r="AA5" s="125">
        <f t="shared" si="5"/>
        <v>2.4437517354345406</v>
      </c>
      <c r="AB5" s="124" t="s">
        <v>413</v>
      </c>
      <c r="AC5" s="119">
        <v>4.3115988902174296</v>
      </c>
      <c r="AD5" s="119">
        <v>4.2965916134574575</v>
      </c>
      <c r="AE5" s="119">
        <v>4.2965916134574575</v>
      </c>
      <c r="AF5" s="119">
        <v>4.280883231601651</v>
      </c>
      <c r="AG5" s="119">
        <v>4.3027779942613327</v>
      </c>
      <c r="AH5" s="119">
        <v>4.4670925865066655</v>
      </c>
      <c r="AI5" s="125">
        <f t="shared" si="6"/>
        <v>4.325922654917</v>
      </c>
      <c r="AJ5" s="125">
        <f t="shared" si="14"/>
        <v>-1.5824605301997807</v>
      </c>
      <c r="AK5" s="124">
        <f t="shared" si="7"/>
        <v>6.3795199369868341E-2</v>
      </c>
      <c r="AL5" s="125">
        <f t="shared" si="15"/>
        <v>0.71109559057673799</v>
      </c>
      <c r="AM5" s="125">
        <f t="shared" si="8"/>
        <v>0.72331764927311415</v>
      </c>
    </row>
    <row r="6" spans="1:39" ht="18.75" x14ac:dyDescent="0.25">
      <c r="A6" s="132" t="s">
        <v>495</v>
      </c>
      <c r="B6" s="137" t="s">
        <v>577</v>
      </c>
      <c r="C6" s="124" t="s">
        <v>414</v>
      </c>
      <c r="D6" s="125">
        <v>3.1772680000000002</v>
      </c>
      <c r="E6" s="125">
        <v>3.2498136307692307</v>
      </c>
      <c r="F6" s="125">
        <v>3.3721503579408543</v>
      </c>
      <c r="G6" s="125">
        <v>3.3187051041076487</v>
      </c>
      <c r="H6" s="125">
        <v>3.1807043493293676</v>
      </c>
      <c r="I6" s="125">
        <v>3.1807043493293676</v>
      </c>
      <c r="J6" s="125">
        <f t="shared" si="0"/>
        <v>3.2465576319127449</v>
      </c>
      <c r="K6" s="125">
        <f t="shared" si="9"/>
        <v>-0.88344236808725496</v>
      </c>
      <c r="L6" s="124">
        <f t="shared" si="1"/>
        <v>7.5788911731263536E-2</v>
      </c>
      <c r="M6" s="125">
        <f t="shared" si="10"/>
        <v>2.1621491612666688E-2</v>
      </c>
      <c r="N6" s="125">
        <f t="shared" si="2"/>
        <v>6.0904249765458829E-2</v>
      </c>
      <c r="O6" s="125">
        <f t="shared" si="11"/>
        <v>0.30090424976545882</v>
      </c>
      <c r="P6" s="124" t="s">
        <v>414</v>
      </c>
      <c r="Q6" s="124">
        <v>3.1661507806695899</v>
      </c>
      <c r="R6" s="124">
        <v>3.1220428369586926</v>
      </c>
      <c r="S6" s="124">
        <v>3.0696852506419683</v>
      </c>
      <c r="T6" s="124">
        <v>3.2361372998869058</v>
      </c>
      <c r="U6" s="124">
        <v>3.1777763356735367</v>
      </c>
      <c r="V6" s="124">
        <v>3.3554146125658035</v>
      </c>
      <c r="W6" s="125">
        <f t="shared" si="3"/>
        <v>3.1878678527327495</v>
      </c>
      <c r="X6" s="125">
        <f t="shared" si="12"/>
        <v>5.8689779179995405E-2</v>
      </c>
      <c r="Y6" s="124">
        <f t="shared" si="4"/>
        <v>9.0623200058703321E-2</v>
      </c>
      <c r="Z6" s="125">
        <f t="shared" si="13"/>
        <v>1.1679429684681386</v>
      </c>
      <c r="AA6" s="125">
        <f t="shared" si="5"/>
        <v>1.2277823158039824</v>
      </c>
      <c r="AB6" s="124" t="s">
        <v>414</v>
      </c>
      <c r="AC6" s="119">
        <v>4.7381533844947272</v>
      </c>
      <c r="AD6" s="119">
        <v>4.7495967656470146</v>
      </c>
      <c r="AE6" s="119">
        <v>4.7495967656470146</v>
      </c>
      <c r="AF6" s="119">
        <v>4.7540783878442801</v>
      </c>
      <c r="AG6" s="119">
        <v>4.7492124824015951</v>
      </c>
      <c r="AH6" s="119">
        <v>4.7492124824015951</v>
      </c>
      <c r="AI6" s="125">
        <f t="shared" si="6"/>
        <v>4.7483083780727044</v>
      </c>
      <c r="AJ6" s="125">
        <f t="shared" si="14"/>
        <v>-1.5017507461599595</v>
      </c>
      <c r="AK6" s="124">
        <f t="shared" si="7"/>
        <v>4.8540636187828544E-3</v>
      </c>
      <c r="AL6" s="125">
        <f t="shared" si="15"/>
        <v>4.6637524963388799E-2</v>
      </c>
      <c r="AM6" s="125">
        <f t="shared" si="8"/>
        <v>4.6704270063480102E-2</v>
      </c>
    </row>
    <row r="7" spans="1:39" ht="18.75" x14ac:dyDescent="0.25">
      <c r="A7" s="132" t="s">
        <v>496</v>
      </c>
      <c r="B7" s="137" t="s">
        <v>578</v>
      </c>
      <c r="C7" s="124" t="s">
        <v>415</v>
      </c>
      <c r="D7" s="125">
        <v>3.7240190000000002</v>
      </c>
      <c r="E7" s="125">
        <v>3.702440667832168</v>
      </c>
      <c r="F7" s="125">
        <v>3.6289361568455645</v>
      </c>
      <c r="G7" s="125">
        <v>3.4669106297450423</v>
      </c>
      <c r="H7" s="125">
        <v>3.2353384060144332</v>
      </c>
      <c r="I7" s="125">
        <v>3.1782905407089128</v>
      </c>
      <c r="J7" s="125">
        <f t="shared" si="0"/>
        <v>3.4893225668576862</v>
      </c>
      <c r="K7" s="125">
        <f t="shared" si="9"/>
        <v>-0.64067743314231373</v>
      </c>
      <c r="L7" s="124">
        <f t="shared" si="1"/>
        <v>0.21669674100633554</v>
      </c>
      <c r="M7" s="125">
        <f t="shared" si="10"/>
        <v>-3.1195067107670948</v>
      </c>
      <c r="N7" s="125">
        <f t="shared" si="2"/>
        <v>-3.0944657199378667</v>
      </c>
      <c r="O7" s="125">
        <f t="shared" si="11"/>
        <v>-2.8544657199378669</v>
      </c>
      <c r="P7" s="124" t="s">
        <v>415</v>
      </c>
      <c r="Q7" s="124">
        <v>3.5498635091953843</v>
      </c>
      <c r="R7" s="124">
        <v>3.4776855823127106</v>
      </c>
      <c r="S7" s="124">
        <v>3.3808708517193282</v>
      </c>
      <c r="T7" s="124">
        <v>3.4454223731960347</v>
      </c>
      <c r="U7" s="124">
        <v>3.4341739622561218</v>
      </c>
      <c r="V7" s="124">
        <v>3.6054741218085979</v>
      </c>
      <c r="W7" s="125">
        <f t="shared" si="3"/>
        <v>3.4822484000813634</v>
      </c>
      <c r="X7" s="125">
        <f t="shared" si="12"/>
        <v>7.0741667763227767E-3</v>
      </c>
      <c r="Y7" s="124">
        <f t="shared" si="4"/>
        <v>7.4968788974654296E-2</v>
      </c>
      <c r="Z7" s="125">
        <f t="shared" si="13"/>
        <v>0.31136624669538815</v>
      </c>
      <c r="AA7" s="125">
        <f t="shared" si="5"/>
        <v>0.35076057781346925</v>
      </c>
      <c r="AB7" s="124" t="s">
        <v>415</v>
      </c>
      <c r="AC7" s="119">
        <v>4.0433229786781828</v>
      </c>
      <c r="AD7" s="119">
        <v>3.9758218493802904</v>
      </c>
      <c r="AE7" s="119">
        <v>3.9758218493802904</v>
      </c>
      <c r="AF7" s="119">
        <v>3.663935975518458</v>
      </c>
      <c r="AG7" s="119">
        <v>3.6698668278984719</v>
      </c>
      <c r="AH7" s="119">
        <v>3.615872380842486</v>
      </c>
      <c r="AI7" s="125">
        <f t="shared" si="6"/>
        <v>3.8241069769496963</v>
      </c>
      <c r="AJ7" s="125">
        <f t="shared" si="14"/>
        <v>-0.3347844100920101</v>
      </c>
      <c r="AK7" s="124">
        <f t="shared" si="7"/>
        <v>0.17649215315033573</v>
      </c>
      <c r="AL7" s="125">
        <f t="shared" si="15"/>
        <v>-2.2098905933871205</v>
      </c>
      <c r="AM7" s="125">
        <f t="shared" si="8"/>
        <v>-2.1646862287116653</v>
      </c>
    </row>
    <row r="8" spans="1:39" ht="18.75" x14ac:dyDescent="0.25">
      <c r="A8" s="132" t="s">
        <v>497</v>
      </c>
      <c r="B8" s="137" t="s">
        <v>579</v>
      </c>
      <c r="C8" s="124" t="s">
        <v>416</v>
      </c>
      <c r="D8" s="125">
        <v>4.5853409999999997</v>
      </c>
      <c r="E8" s="125">
        <v>4.5066644412587404</v>
      </c>
      <c r="F8" s="125">
        <v>4.5781214260679084</v>
      </c>
      <c r="G8" s="125">
        <v>4.5512654056657222</v>
      </c>
      <c r="H8" s="125">
        <v>4.3525267282955626</v>
      </c>
      <c r="I8" s="125">
        <v>4.3100420428122836</v>
      </c>
      <c r="J8" s="125">
        <f t="shared" si="0"/>
        <v>4.4806601740167027</v>
      </c>
      <c r="K8" s="125">
        <f t="shared" si="9"/>
        <v>0.3506601740167028</v>
      </c>
      <c r="L8" s="124">
        <f t="shared" si="1"/>
        <v>0.10927550673946539</v>
      </c>
      <c r="M8" s="125">
        <f t="shared" si="10"/>
        <v>-1.2307005094587709</v>
      </c>
      <c r="N8" s="125">
        <f t="shared" si="2"/>
        <v>-1.2119241544830239</v>
      </c>
      <c r="O8" s="125">
        <f t="shared" si="11"/>
        <v>-0.97192415448302394</v>
      </c>
      <c r="P8" s="124" t="s">
        <v>416</v>
      </c>
      <c r="Q8" s="124">
        <v>4.2308626833368663</v>
      </c>
      <c r="R8" s="124">
        <v>4.0857574105877532</v>
      </c>
      <c r="S8" s="124">
        <v>3.9778092254179334</v>
      </c>
      <c r="T8" s="124">
        <v>4.3218699219567966</v>
      </c>
      <c r="U8" s="124">
        <v>4.2680440140634079</v>
      </c>
      <c r="V8" s="124">
        <v>4.2972630713298168</v>
      </c>
      <c r="W8" s="125">
        <f t="shared" si="3"/>
        <v>4.1969343877820959</v>
      </c>
      <c r="X8" s="125">
        <f t="shared" si="12"/>
        <v>0.28372578623460676</v>
      </c>
      <c r="Y8" s="124">
        <f t="shared" si="4"/>
        <v>0.12400174573384591</v>
      </c>
      <c r="Z8" s="125">
        <f t="shared" si="13"/>
        <v>0.31193367763078239</v>
      </c>
      <c r="AA8" s="125">
        <f t="shared" si="5"/>
        <v>0.40338521167710972</v>
      </c>
      <c r="AB8" s="124" t="s">
        <v>416</v>
      </c>
      <c r="AC8" s="119">
        <v>4.8894645847495086</v>
      </c>
      <c r="AD8" s="119">
        <v>4.8221403492172534</v>
      </c>
      <c r="AE8" s="119">
        <v>4.8221403492172534</v>
      </c>
      <c r="AF8" s="119">
        <v>4.7423302951866688</v>
      </c>
      <c r="AG8" s="119">
        <v>4.7186494355210584</v>
      </c>
      <c r="AH8" s="119">
        <v>4.7833181401439964</v>
      </c>
      <c r="AI8" s="125">
        <f t="shared" si="6"/>
        <v>4.7963405256726235</v>
      </c>
      <c r="AJ8" s="125">
        <f t="shared" si="14"/>
        <v>-0.31568035165592079</v>
      </c>
      <c r="AK8" s="124">
        <f t="shared" si="7"/>
        <v>5.6459344044725426E-2</v>
      </c>
      <c r="AL8" s="125">
        <f t="shared" si="15"/>
        <v>-0.43800451726907497</v>
      </c>
      <c r="AM8" s="125">
        <f t="shared" si="8"/>
        <v>-0.43217173589544799</v>
      </c>
    </row>
    <row r="9" spans="1:39" s="97" customFormat="1" ht="18.75" x14ac:dyDescent="0.25">
      <c r="A9" s="128" t="s">
        <v>300</v>
      </c>
      <c r="B9" s="134" t="s">
        <v>154</v>
      </c>
      <c r="C9" s="130" t="s">
        <v>305</v>
      </c>
      <c r="D9" s="131">
        <v>3.1076097834681042</v>
      </c>
      <c r="E9" s="131">
        <v>3.1453551055716646</v>
      </c>
      <c r="F9" s="131">
        <v>3.2461978222324079</v>
      </c>
      <c r="G9" s="131">
        <v>3.2101384592637112</v>
      </c>
      <c r="H9" s="131">
        <v>3.1288501465539933</v>
      </c>
      <c r="I9" s="131">
        <v>3.1402178230373332</v>
      </c>
      <c r="J9" s="131">
        <f t="shared" si="0"/>
        <v>3.1630615233545356</v>
      </c>
      <c r="K9" s="125">
        <f t="shared" si="9"/>
        <v>-0.96693847664546428</v>
      </c>
      <c r="L9" s="130">
        <f t="shared" si="1"/>
        <v>4.8663038197404668E-2</v>
      </c>
      <c r="M9" s="125">
        <f>((POWER((I9/D9),1/5))-1)*100</f>
        <v>0.20898397935000812</v>
      </c>
      <c r="N9" s="131">
        <f t="shared" si="2"/>
        <v>0.22819115549219671</v>
      </c>
      <c r="O9" s="125">
        <f t="shared" si="11"/>
        <v>0.4681911554921967</v>
      </c>
      <c r="P9" s="130" t="s">
        <v>305</v>
      </c>
      <c r="Q9" s="130">
        <v>2.9883100624287651</v>
      </c>
      <c r="R9" s="130">
        <v>2.962777874566624</v>
      </c>
      <c r="S9" s="130">
        <v>2.9196498856266353</v>
      </c>
      <c r="T9" s="124">
        <v>3.1170558514199773</v>
      </c>
      <c r="U9" s="130">
        <v>3.1218186364947438</v>
      </c>
      <c r="V9" s="124">
        <v>3.2966772385888672</v>
      </c>
      <c r="W9" s="131">
        <f>AVERAGE(Q9:V9)</f>
        <v>3.0677149248542688</v>
      </c>
      <c r="X9" s="125">
        <f t="shared" si="12"/>
        <v>9.5346598500266833E-2</v>
      </c>
      <c r="Y9" s="130">
        <f>_xlfn.STDEV.P(Q9:V9)</f>
        <v>0.12716501897122001</v>
      </c>
      <c r="Z9" s="125">
        <f>((POWER((V9/Q9),1/5))-1)*100</f>
        <v>1.983556808533482</v>
      </c>
      <c r="AA9" s="125">
        <f t="shared" si="5"/>
        <v>2.0410402413336026</v>
      </c>
      <c r="AB9" s="130" t="s">
        <v>305</v>
      </c>
      <c r="AC9" s="119">
        <v>4.4112456648222569</v>
      </c>
      <c r="AD9" s="119">
        <v>4.5101790743451069</v>
      </c>
      <c r="AE9" s="119">
        <v>4.5957638836803136</v>
      </c>
      <c r="AF9" s="119">
        <v>4.5270334284582354</v>
      </c>
      <c r="AG9" s="119">
        <v>4.5585642977892773</v>
      </c>
      <c r="AH9" s="119">
        <v>4.6378505751308481</v>
      </c>
      <c r="AI9" s="131">
        <f>AVERAGE(AC9:AH9)</f>
        <v>4.540106154037673</v>
      </c>
      <c r="AJ9" s="125">
        <f t="shared" si="14"/>
        <v>-1.3770446306831374</v>
      </c>
      <c r="AK9" s="130">
        <f>_xlfn.STDEV.P(AC9:AH9)</f>
        <v>7.1488938221710166E-2</v>
      </c>
      <c r="AL9" s="125">
        <f>((POWER((AH9/AC9),1/5))-1)*100</f>
        <v>1.0069137527602079</v>
      </c>
      <c r="AM9" s="125">
        <f t="shared" si="8"/>
        <v>1.0161225512078431</v>
      </c>
    </row>
    <row r="10" spans="1:39" x14ac:dyDescent="0.25">
      <c r="M10" s="96"/>
    </row>
    <row r="11" spans="1:39" x14ac:dyDescent="0.25">
      <c r="M11" s="96"/>
    </row>
    <row r="12" spans="1:39" x14ac:dyDescent="0.25">
      <c r="M12" s="96"/>
    </row>
  </sheetData>
  <mergeCells count="3">
    <mergeCell ref="C1:N1"/>
    <mergeCell ref="P1:AA1"/>
    <mergeCell ref="AB1:AM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2"/>
  <sheetViews>
    <sheetView tabSelected="1" workbookViewId="0">
      <selection activeCell="D3" sqref="D3:D5"/>
    </sheetView>
  </sheetViews>
  <sheetFormatPr defaultRowHeight="15" x14ac:dyDescent="0.25"/>
  <cols>
    <col min="2" max="2" width="9.140625" hidden="1" customWidth="1"/>
    <col min="3" max="3" width="1" hidden="1" customWidth="1"/>
    <col min="4" max="4" width="148" customWidth="1"/>
  </cols>
  <sheetData>
    <row r="3" spans="4:4" ht="32.25" customHeight="1" x14ac:dyDescent="0.25">
      <c r="D3" s="226" t="s">
        <v>585</v>
      </c>
    </row>
    <row r="4" spans="4:4" x14ac:dyDescent="0.25">
      <c r="D4" s="227"/>
    </row>
    <row r="5" spans="4:4" x14ac:dyDescent="0.25">
      <c r="D5" s="228"/>
    </row>
    <row r="6" spans="4:4" ht="15" customHeight="1" x14ac:dyDescent="0.25">
      <c r="D6" s="229" t="s">
        <v>586</v>
      </c>
    </row>
    <row r="7" spans="4:4" ht="15" customHeight="1" x14ac:dyDescent="0.25">
      <c r="D7" s="230"/>
    </row>
    <row r="8" spans="4:4" ht="15" customHeight="1" x14ac:dyDescent="0.25">
      <c r="D8" s="230"/>
    </row>
    <row r="9" spans="4:4" ht="15" customHeight="1" x14ac:dyDescent="0.25">
      <c r="D9" s="230"/>
    </row>
    <row r="10" spans="4:4" ht="15" customHeight="1" x14ac:dyDescent="0.25">
      <c r="D10" s="231"/>
    </row>
    <row r="11" spans="4:4" ht="17.25" customHeight="1" x14ac:dyDescent="0.25">
      <c r="D11" s="223" t="s">
        <v>587</v>
      </c>
    </row>
    <row r="12" spans="4:4" ht="17.25" customHeight="1" x14ac:dyDescent="0.25">
      <c r="D12" s="224"/>
    </row>
    <row r="13" spans="4:4" ht="17.25" customHeight="1" x14ac:dyDescent="0.25"/>
    <row r="14" spans="4:4" x14ac:dyDescent="0.25">
      <c r="D14" s="232" t="s">
        <v>588</v>
      </c>
    </row>
    <row r="15" spans="4:4" x14ac:dyDescent="0.25">
      <c r="D15" s="233"/>
    </row>
    <row r="16" spans="4:4" x14ac:dyDescent="0.25">
      <c r="D16" s="233"/>
    </row>
    <row r="17" spans="4:4" x14ac:dyDescent="0.25">
      <c r="D17" s="234"/>
    </row>
    <row r="18" spans="4:4" ht="42.75" customHeight="1" thickBot="1" x14ac:dyDescent="0.3"/>
    <row r="19" spans="4:4" ht="408.95" customHeight="1" thickBot="1" x14ac:dyDescent="0.3">
      <c r="D19" s="222" t="s">
        <v>584</v>
      </c>
    </row>
    <row r="20" spans="4:4" ht="18.75" customHeight="1" x14ac:dyDescent="0.25">
      <c r="D20" s="225"/>
    </row>
    <row r="21" spans="4:4" ht="19.5" x14ac:dyDescent="0.25">
      <c r="D21" s="225"/>
    </row>
    <row r="22" spans="4:4" ht="19.5" x14ac:dyDescent="0.25">
      <c r="D22" s="225"/>
    </row>
  </sheetData>
  <mergeCells count="3">
    <mergeCell ref="D3:D5"/>
    <mergeCell ref="D6:D10"/>
    <mergeCell ref="D14:D17"/>
  </mergeCells>
  <hyperlinks>
    <hyperlink ref="D11"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7"/>
  <sheetViews>
    <sheetView workbookViewId="0">
      <pane xSplit="2" topLeftCell="C1" activePane="topRight" state="frozen"/>
      <selection activeCell="E3" sqref="E3:P33"/>
      <selection pane="topRight"/>
    </sheetView>
  </sheetViews>
  <sheetFormatPr defaultRowHeight="18.75" x14ac:dyDescent="0.3"/>
  <cols>
    <col min="1" max="1" width="11.28515625" style="192" customWidth="1"/>
    <col min="2" max="2" width="30.140625" style="63" customWidth="1"/>
    <col min="3" max="3" width="33.140625" style="62" customWidth="1"/>
    <col min="4" max="5" width="0" style="62" hidden="1" customWidth="1"/>
    <col min="6" max="6" width="6.42578125" style="177" customWidth="1"/>
    <col min="7" max="7" width="8.85546875" style="178" customWidth="1"/>
    <col min="8" max="8" width="8.28515625" style="178" customWidth="1"/>
    <col min="9" max="12" width="11" style="178" bestFit="1" customWidth="1"/>
    <col min="13" max="13" width="12.28515625" style="178" bestFit="1" customWidth="1"/>
    <col min="14" max="14" width="9.5703125" style="178" bestFit="1" customWidth="1"/>
    <col min="15" max="15" width="7.42578125" style="178" customWidth="1"/>
    <col min="16" max="16" width="7.85546875" style="179" customWidth="1"/>
    <col min="17" max="17" width="6.42578125" style="177" customWidth="1"/>
    <col min="18" max="23" width="11" style="178" bestFit="1" customWidth="1"/>
    <col min="24" max="25" width="10.140625" style="178" bestFit="1" customWidth="1"/>
    <col min="26" max="26" width="12.28515625" style="178" bestFit="1" customWidth="1"/>
    <col min="27" max="27" width="12.28515625" style="179" bestFit="1" customWidth="1"/>
    <col min="28" max="28" width="9.140625" style="177"/>
    <col min="29" max="34" width="9.42578125" style="178" bestFit="1" customWidth="1"/>
    <col min="35" max="36" width="10.140625" style="178" bestFit="1" customWidth="1"/>
    <col min="37" max="37" width="12.28515625" style="178" bestFit="1" customWidth="1"/>
    <col min="38" max="38" width="12.28515625" style="179" bestFit="1" customWidth="1"/>
  </cols>
  <sheetData>
    <row r="1" spans="1:38" s="182" customFormat="1" ht="27" thickBot="1" x14ac:dyDescent="0.45">
      <c r="A1" s="191"/>
      <c r="B1" s="183"/>
      <c r="C1" s="181"/>
      <c r="D1" s="108" t="s">
        <v>518</v>
      </c>
      <c r="E1" s="118"/>
      <c r="F1" s="238" t="s">
        <v>530</v>
      </c>
      <c r="G1" s="239"/>
      <c r="H1" s="239"/>
      <c r="I1" s="239"/>
      <c r="J1" s="239"/>
      <c r="K1" s="239"/>
      <c r="L1" s="239"/>
      <c r="M1" s="239"/>
      <c r="N1" s="239"/>
      <c r="O1" s="239"/>
      <c r="P1" s="240"/>
      <c r="Q1" s="241" t="s">
        <v>531</v>
      </c>
      <c r="R1" s="242"/>
      <c r="S1" s="242"/>
      <c r="T1" s="242"/>
      <c r="U1" s="242"/>
      <c r="V1" s="242"/>
      <c r="W1" s="242"/>
      <c r="X1" s="242"/>
      <c r="Y1" s="242"/>
      <c r="Z1" s="242"/>
      <c r="AA1" s="243"/>
      <c r="AB1" s="238" t="s">
        <v>535</v>
      </c>
      <c r="AC1" s="239"/>
      <c r="AD1" s="239"/>
      <c r="AE1" s="239"/>
      <c r="AF1" s="239"/>
      <c r="AG1" s="239"/>
      <c r="AH1" s="239"/>
      <c r="AI1" s="239"/>
      <c r="AJ1" s="239"/>
      <c r="AK1" s="239"/>
      <c r="AL1" s="240"/>
    </row>
    <row r="2" spans="1:38" s="180" customFormat="1" ht="34.5" customHeight="1" thickBot="1" x14ac:dyDescent="0.3">
      <c r="A2" s="193" t="s">
        <v>538</v>
      </c>
      <c r="B2" s="184" t="s">
        <v>0</v>
      </c>
      <c r="C2" s="103" t="s">
        <v>0</v>
      </c>
      <c r="D2" s="103" t="s">
        <v>1</v>
      </c>
      <c r="E2" s="146" t="s">
        <v>2</v>
      </c>
      <c r="F2" s="154" t="s">
        <v>419</v>
      </c>
      <c r="G2" s="121">
        <v>2010</v>
      </c>
      <c r="H2" s="121">
        <v>2011</v>
      </c>
      <c r="I2" s="121">
        <v>2012</v>
      </c>
      <c r="J2" s="121">
        <v>2013</v>
      </c>
      <c r="K2" s="121">
        <v>2014</v>
      </c>
      <c r="L2" s="121">
        <v>2015</v>
      </c>
      <c r="M2" s="121" t="s">
        <v>421</v>
      </c>
      <c r="N2" s="121" t="s">
        <v>420</v>
      </c>
      <c r="O2" s="121" t="s">
        <v>422</v>
      </c>
      <c r="P2" s="155" t="s">
        <v>423</v>
      </c>
      <c r="Q2" s="154" t="s">
        <v>419</v>
      </c>
      <c r="R2" s="121">
        <v>2010</v>
      </c>
      <c r="S2" s="121">
        <v>2011</v>
      </c>
      <c r="T2" s="121">
        <v>2012</v>
      </c>
      <c r="U2" s="121">
        <v>2013</v>
      </c>
      <c r="V2" s="121">
        <v>2014</v>
      </c>
      <c r="W2" s="121">
        <v>2015</v>
      </c>
      <c r="X2" s="121" t="s">
        <v>421</v>
      </c>
      <c r="Y2" s="121" t="s">
        <v>420</v>
      </c>
      <c r="Z2" s="121" t="s">
        <v>422</v>
      </c>
      <c r="AA2" s="155" t="s">
        <v>423</v>
      </c>
      <c r="AB2" s="154" t="s">
        <v>419</v>
      </c>
      <c r="AC2" s="121">
        <v>2010</v>
      </c>
      <c r="AD2" s="121">
        <v>2011</v>
      </c>
      <c r="AE2" s="121">
        <v>2012</v>
      </c>
      <c r="AF2" s="121">
        <v>2013</v>
      </c>
      <c r="AG2" s="121">
        <v>2014</v>
      </c>
      <c r="AH2" s="121">
        <v>2015</v>
      </c>
      <c r="AI2" s="121" t="s">
        <v>421</v>
      </c>
      <c r="AJ2" s="121" t="s">
        <v>420</v>
      </c>
      <c r="AK2" s="121" t="s">
        <v>422</v>
      </c>
      <c r="AL2" s="155" t="s">
        <v>423</v>
      </c>
    </row>
    <row r="3" spans="1:38" x14ac:dyDescent="0.3">
      <c r="A3" s="235" t="s">
        <v>539</v>
      </c>
      <c r="B3" s="185" t="s">
        <v>424</v>
      </c>
      <c r="C3" s="109" t="s">
        <v>6</v>
      </c>
      <c r="D3" s="110"/>
      <c r="E3" s="147"/>
      <c r="F3" s="160" t="s">
        <v>327</v>
      </c>
      <c r="G3" s="157">
        <v>4.2900309999999999</v>
      </c>
      <c r="H3" s="157">
        <v>4.3782042841491844</v>
      </c>
      <c r="I3" s="157">
        <v>4.5867866703176343</v>
      </c>
      <c r="J3" s="157">
        <v>4.308137696600566</v>
      </c>
      <c r="K3" s="157">
        <v>3.8566298807435313</v>
      </c>
      <c r="L3" s="157">
        <v>3.9471528588439067</v>
      </c>
      <c r="M3" s="157">
        <v>4.2278237317758034</v>
      </c>
      <c r="N3" s="161">
        <v>0.25111411512863407</v>
      </c>
      <c r="O3" s="157">
        <v>-1.652187859340648</v>
      </c>
      <c r="P3" s="162">
        <v>-1.4777531530777543</v>
      </c>
      <c r="Q3" s="160" t="s">
        <v>327</v>
      </c>
      <c r="R3" s="156">
        <v>4.4068209321739324</v>
      </c>
      <c r="S3" s="156">
        <v>4.2491464022117995</v>
      </c>
      <c r="T3" s="156">
        <v>4.2305577619941674</v>
      </c>
      <c r="U3" s="156">
        <v>4.4222791019889849</v>
      </c>
      <c r="V3" s="156">
        <v>4.2327082269052925</v>
      </c>
      <c r="W3" s="156">
        <v>4.4717365545011436</v>
      </c>
      <c r="X3" s="157">
        <v>4.3355414966292196</v>
      </c>
      <c r="Y3" s="161">
        <v>0.10017787691841606</v>
      </c>
      <c r="Z3" s="157">
        <v>0.2928935309606473</v>
      </c>
      <c r="AA3" s="162">
        <v>0.37536752628559711</v>
      </c>
      <c r="AB3" s="160" t="s">
        <v>327</v>
      </c>
      <c r="AC3" s="157">
        <v>5.4525831499083308</v>
      </c>
      <c r="AD3" s="157">
        <v>5.3924712225236799</v>
      </c>
      <c r="AE3" s="157">
        <v>5.3556082729315575</v>
      </c>
      <c r="AF3" s="157">
        <v>5.2835166710035866</v>
      </c>
      <c r="AG3" s="157">
        <v>5.2639210640909324</v>
      </c>
      <c r="AH3" s="157">
        <v>5.3906594924889264</v>
      </c>
      <c r="AI3" s="157">
        <v>5.3564599788245024</v>
      </c>
      <c r="AJ3" s="161">
        <v>6.5308221439707881E-2</v>
      </c>
      <c r="AK3" s="157">
        <v>-0.22817401818596705</v>
      </c>
      <c r="AL3" s="162">
        <v>-0.2190690587637989</v>
      </c>
    </row>
    <row r="4" spans="1:38" ht="37.5" x14ac:dyDescent="0.25">
      <c r="A4" s="236"/>
      <c r="B4" s="186" t="s">
        <v>554</v>
      </c>
      <c r="C4" s="111" t="s">
        <v>7</v>
      </c>
      <c r="D4" s="110"/>
      <c r="E4" s="147"/>
      <c r="F4" s="160" t="s">
        <v>328</v>
      </c>
      <c r="G4" s="157">
        <v>2.6168450000000001</v>
      </c>
      <c r="H4" s="157">
        <v>2.6789027804195804</v>
      </c>
      <c r="I4" s="157">
        <v>2.8723493667031765</v>
      </c>
      <c r="J4" s="157">
        <v>2.7709679793201132</v>
      </c>
      <c r="K4" s="157">
        <v>2.686583116832546</v>
      </c>
      <c r="L4" s="157">
        <v>2.9494080095268274</v>
      </c>
      <c r="M4" s="157">
        <v>2.7625093754670402</v>
      </c>
      <c r="N4" s="161">
        <v>0.11621850170632388</v>
      </c>
      <c r="O4" s="157">
        <v>2.4215564184179694</v>
      </c>
      <c r="P4" s="162">
        <v>2.5601140788574117</v>
      </c>
      <c r="Q4" s="160" t="s">
        <v>328</v>
      </c>
      <c r="R4" s="156">
        <v>3.6337214010902947</v>
      </c>
      <c r="S4" s="156">
        <v>3.5258502065341228</v>
      </c>
      <c r="T4" s="156">
        <v>3.5106518427666078</v>
      </c>
      <c r="U4" s="156">
        <v>3.6285928349220042</v>
      </c>
      <c r="V4" s="156">
        <v>3.5629062266580487</v>
      </c>
      <c r="W4" s="156">
        <v>3.940210379670682</v>
      </c>
      <c r="X4" s="157">
        <v>3.6336554819402935</v>
      </c>
      <c r="Y4" s="161">
        <v>0.14477503804236991</v>
      </c>
      <c r="Z4" s="157">
        <v>1.6327218795008092</v>
      </c>
      <c r="AA4" s="162">
        <v>1.7478768409718626</v>
      </c>
      <c r="AB4" s="160" t="s">
        <v>328</v>
      </c>
      <c r="AC4" s="157">
        <v>5.0377469613748085</v>
      </c>
      <c r="AD4" s="157">
        <v>5.0065498026703317</v>
      </c>
      <c r="AE4" s="157">
        <v>4.9982065003585747</v>
      </c>
      <c r="AF4" s="157">
        <v>4.9846345036598461</v>
      </c>
      <c r="AG4" s="157">
        <v>5.0085585823332899</v>
      </c>
      <c r="AH4" s="157">
        <v>5.2974445655193243</v>
      </c>
      <c r="AI4" s="157">
        <v>5.0555234859860292</v>
      </c>
      <c r="AJ4" s="161">
        <v>0.10935905848708136</v>
      </c>
      <c r="AK4" s="157">
        <v>1.0103821600768725</v>
      </c>
      <c r="AL4" s="162">
        <v>1.0380700235741225</v>
      </c>
    </row>
    <row r="5" spans="1:38" x14ac:dyDescent="0.25">
      <c r="A5" s="236"/>
      <c r="B5" s="186" t="s">
        <v>502</v>
      </c>
      <c r="C5" s="111" t="s">
        <v>503</v>
      </c>
      <c r="D5" s="112"/>
      <c r="E5" s="148"/>
      <c r="F5" s="160" t="s">
        <v>329</v>
      </c>
      <c r="G5" s="157">
        <v>3.7323023333333332</v>
      </c>
      <c r="H5" s="157">
        <v>3.8117704495726499</v>
      </c>
      <c r="I5" s="157">
        <v>4.0153075691128146</v>
      </c>
      <c r="J5" s="157">
        <v>3.7957477908404154</v>
      </c>
      <c r="K5" s="157">
        <v>3.4666142927732029</v>
      </c>
      <c r="L5" s="157">
        <v>3.6145712424048804</v>
      </c>
      <c r="M5" s="157">
        <v>3.7393856130062164</v>
      </c>
      <c r="N5" s="161">
        <v>0.17057851497079374</v>
      </c>
      <c r="O5" s="157">
        <v>-0.63899066284581751</v>
      </c>
      <c r="P5" s="162">
        <v>-0.48044551549033532</v>
      </c>
      <c r="Q5" s="160" t="s">
        <v>329</v>
      </c>
      <c r="R5" s="156">
        <v>4.1491210884793865</v>
      </c>
      <c r="S5" s="156">
        <v>4.0080476703192405</v>
      </c>
      <c r="T5" s="156">
        <v>3.9905891222516479</v>
      </c>
      <c r="U5" s="156">
        <v>4.1577170129666587</v>
      </c>
      <c r="V5" s="156">
        <v>4.0094408934895442</v>
      </c>
      <c r="W5" s="156">
        <v>4.2945611628909894</v>
      </c>
      <c r="X5" s="157">
        <v>4.1015794917329105</v>
      </c>
      <c r="Y5" s="161">
        <v>0.10970425024829052</v>
      </c>
      <c r="Z5" s="157">
        <v>0.6914364672018003</v>
      </c>
      <c r="AA5" s="162">
        <v>0.77946387659897365</v>
      </c>
      <c r="AB5" s="160" t="s">
        <v>329</v>
      </c>
      <c r="AC5" s="157">
        <v>5.3143044203971579</v>
      </c>
      <c r="AD5" s="157">
        <v>5.2638307492392293</v>
      </c>
      <c r="AE5" s="157">
        <v>5.2364743487405638</v>
      </c>
      <c r="AF5" s="157">
        <v>5.1838892818890043</v>
      </c>
      <c r="AG5" s="157">
        <v>5.1788002368383852</v>
      </c>
      <c r="AH5" s="157">
        <v>5.3595878501657257</v>
      </c>
      <c r="AI5" s="157">
        <v>5.2561478145450105</v>
      </c>
      <c r="AJ5" s="161">
        <v>6.5487973239891875E-2</v>
      </c>
      <c r="AK5" s="157">
        <v>0.1698429964245296</v>
      </c>
      <c r="AL5" s="162">
        <v>0.18381276502705823</v>
      </c>
    </row>
    <row r="6" spans="1:38" x14ac:dyDescent="0.25">
      <c r="A6" s="236"/>
      <c r="B6" s="186" t="s">
        <v>426</v>
      </c>
      <c r="C6" s="111" t="s">
        <v>9</v>
      </c>
      <c r="D6" s="112"/>
      <c r="E6" s="148"/>
      <c r="F6" s="160" t="s">
        <v>330</v>
      </c>
      <c r="G6" s="157">
        <v>3.4347979999999998</v>
      </c>
      <c r="H6" s="157">
        <v>3.487405222377622</v>
      </c>
      <c r="I6" s="157">
        <v>3.4550907439211391</v>
      </c>
      <c r="J6" s="157">
        <v>3.1589306216713879</v>
      </c>
      <c r="K6" s="157">
        <v>3.0009415180889922</v>
      </c>
      <c r="L6" s="157">
        <v>3.2351785178378911</v>
      </c>
      <c r="M6" s="157">
        <v>3.2953907706495058</v>
      </c>
      <c r="N6" s="161">
        <v>0.17830463478357095</v>
      </c>
      <c r="O6" s="157">
        <v>-1.1903388969016215</v>
      </c>
      <c r="P6" s="162">
        <v>-1.0325219803737795</v>
      </c>
      <c r="Q6" s="160" t="s">
        <v>330</v>
      </c>
      <c r="R6" s="156">
        <v>3.7548443705650016</v>
      </c>
      <c r="S6" s="156">
        <v>3.5675966942177872</v>
      </c>
      <c r="T6" s="156">
        <v>3.4743259945898437</v>
      </c>
      <c r="U6" s="156">
        <v>3.5988358200835955</v>
      </c>
      <c r="V6" s="156">
        <v>3.5460939145642776</v>
      </c>
      <c r="W6" s="156">
        <v>4.0053016201194405</v>
      </c>
      <c r="X6" s="157">
        <v>3.6578330690233241</v>
      </c>
      <c r="Y6" s="161">
        <v>0.17697897726119144</v>
      </c>
      <c r="Z6" s="157">
        <v>1.2998161165040045</v>
      </c>
      <c r="AA6" s="162">
        <v>1.4933295741399677</v>
      </c>
      <c r="AB6" s="160" t="s">
        <v>330</v>
      </c>
      <c r="AC6" s="157">
        <v>5.0050464103550087</v>
      </c>
      <c r="AD6" s="157">
        <v>4.935341197722507</v>
      </c>
      <c r="AE6" s="157">
        <v>4.8355136466831237</v>
      </c>
      <c r="AF6" s="157">
        <v>4.7465770110531631</v>
      </c>
      <c r="AG6" s="157">
        <v>4.7381584428827033</v>
      </c>
      <c r="AH6" s="157">
        <v>4.7839732865405376</v>
      </c>
      <c r="AI6" s="157">
        <v>4.8407683325395068</v>
      </c>
      <c r="AJ6" s="161">
        <v>9.8814132889208969E-2</v>
      </c>
      <c r="AK6" s="157">
        <v>-0.89943571399559996</v>
      </c>
      <c r="AL6" s="162">
        <v>-0.89301454894593624</v>
      </c>
    </row>
    <row r="7" spans="1:38" x14ac:dyDescent="0.25">
      <c r="A7" s="236"/>
      <c r="B7" s="186" t="s">
        <v>427</v>
      </c>
      <c r="C7" s="111" t="s">
        <v>10</v>
      </c>
      <c r="D7" s="112"/>
      <c r="E7" s="148"/>
      <c r="F7" s="160" t="s">
        <v>331</v>
      </c>
      <c r="G7" s="157">
        <v>3.6518280000000001</v>
      </c>
      <c r="H7" s="157">
        <v>3.626826406759907</v>
      </c>
      <c r="I7" s="157">
        <v>3.6768627853231108</v>
      </c>
      <c r="J7" s="157">
        <v>3.3330005923512749</v>
      </c>
      <c r="K7" s="157">
        <v>3.0654093072896935</v>
      </c>
      <c r="L7" s="157">
        <v>3.395376182688798</v>
      </c>
      <c r="M7" s="157">
        <v>3.4582172124021313</v>
      </c>
      <c r="N7" s="161">
        <v>0.21895445923958828</v>
      </c>
      <c r="O7" s="157">
        <v>-1.4457138176562689</v>
      </c>
      <c r="P7" s="162">
        <v>-1.1842809265115051</v>
      </c>
      <c r="Q7" s="160" t="s">
        <v>331</v>
      </c>
      <c r="R7" s="156">
        <v>3.5291649327382455</v>
      </c>
      <c r="S7" s="156">
        <v>3.3754991691503058</v>
      </c>
      <c r="T7" s="156">
        <v>3.358136585750942</v>
      </c>
      <c r="U7" s="156">
        <v>3.4931570511373691</v>
      </c>
      <c r="V7" s="156">
        <v>3.417294820652796</v>
      </c>
      <c r="W7" s="156">
        <v>3.6657503548990102</v>
      </c>
      <c r="X7" s="157">
        <v>3.4731671523881116</v>
      </c>
      <c r="Y7" s="161">
        <v>0.10529040871929013</v>
      </c>
      <c r="Z7" s="157">
        <v>0.76232641831674997</v>
      </c>
      <c r="AA7" s="162">
        <v>0.85019033773390262</v>
      </c>
      <c r="AB7" s="160" t="s">
        <v>331</v>
      </c>
      <c r="AC7" s="157">
        <v>3.7349906975526577</v>
      </c>
      <c r="AD7" s="157">
        <v>3.6408429495833681</v>
      </c>
      <c r="AE7" s="157">
        <v>3.5436952219759528</v>
      </c>
      <c r="AF7" s="157">
        <v>3.6697895550609592</v>
      </c>
      <c r="AG7" s="157">
        <v>3.8445153672706116</v>
      </c>
      <c r="AH7" s="157">
        <v>3.9506705360553571</v>
      </c>
      <c r="AI7" s="157">
        <v>3.7307507212498172</v>
      </c>
      <c r="AJ7" s="161">
        <v>0.13423519659234615</v>
      </c>
      <c r="AK7" s="157">
        <v>1.1291269054575226</v>
      </c>
      <c r="AL7" s="162">
        <v>1.1783412350810707</v>
      </c>
    </row>
    <row r="8" spans="1:38" ht="37.5" x14ac:dyDescent="0.25">
      <c r="A8" s="236"/>
      <c r="B8" s="186" t="s">
        <v>428</v>
      </c>
      <c r="C8" s="111" t="s">
        <v>11</v>
      </c>
      <c r="D8" s="112"/>
      <c r="E8" s="148"/>
      <c r="F8" s="160" t="s">
        <v>332</v>
      </c>
      <c r="G8" s="157">
        <v>4.0093522000000004</v>
      </c>
      <c r="H8" s="157">
        <v>3.9854205109090914</v>
      </c>
      <c r="I8" s="157">
        <v>4.1044189886527933</v>
      </c>
      <c r="J8" s="157">
        <v>3.8419007774504244</v>
      </c>
      <c r="K8" s="157">
        <v>3.4362317082379286</v>
      </c>
      <c r="L8" s="157">
        <v>3.567548486403139</v>
      </c>
      <c r="M8" s="157">
        <v>3.8241454452755632</v>
      </c>
      <c r="N8" s="161">
        <v>0.24341280656996533</v>
      </c>
      <c r="O8" s="157">
        <v>-2.3079697677004574</v>
      </c>
      <c r="P8" s="162">
        <v>-2.1489157667561876</v>
      </c>
      <c r="Q8" s="160" t="s">
        <v>332</v>
      </c>
      <c r="R8" s="156">
        <v>4.1576740769912481</v>
      </c>
      <c r="S8" s="156">
        <v>4.0767623146791925</v>
      </c>
      <c r="T8" s="156">
        <v>4.0301342011367769</v>
      </c>
      <c r="U8" s="156">
        <v>4.1613613215285934</v>
      </c>
      <c r="V8" s="156">
        <v>4.0444901845526919</v>
      </c>
      <c r="W8" s="156">
        <v>4.2577825216048808</v>
      </c>
      <c r="X8" s="157">
        <v>4.1213674367488977</v>
      </c>
      <c r="Y8" s="161">
        <v>7.9320016832736054E-2</v>
      </c>
      <c r="Z8" s="157">
        <v>0.47698774439817182</v>
      </c>
      <c r="AA8" s="162">
        <v>0.5262960893906321</v>
      </c>
      <c r="AB8" s="160" t="s">
        <v>332</v>
      </c>
      <c r="AC8" s="157">
        <v>5.6211113669044437</v>
      </c>
      <c r="AD8" s="157">
        <v>5.5755805886549963</v>
      </c>
      <c r="AE8" s="157">
        <v>5.4864317605102579</v>
      </c>
      <c r="AF8" s="157">
        <v>5.4301566866168427</v>
      </c>
      <c r="AG8" s="157">
        <v>5.4285818141324329</v>
      </c>
      <c r="AH8" s="157">
        <v>5.5368691276647652</v>
      </c>
      <c r="AI8" s="157">
        <v>5.5131218907472901</v>
      </c>
      <c r="AJ8" s="161">
        <v>7.1727911662475941E-2</v>
      </c>
      <c r="AK8" s="157">
        <v>-0.30154832448935354</v>
      </c>
      <c r="AL8" s="162">
        <v>-0.29377300527017036</v>
      </c>
    </row>
    <row r="9" spans="1:38" x14ac:dyDescent="0.25">
      <c r="A9" s="236"/>
      <c r="B9" s="186" t="s">
        <v>504</v>
      </c>
      <c r="C9" s="111" t="s">
        <v>505</v>
      </c>
      <c r="D9" s="112"/>
      <c r="E9" s="148"/>
      <c r="F9" s="160" t="s">
        <v>333</v>
      </c>
      <c r="G9" s="157">
        <v>3.6986594000000004</v>
      </c>
      <c r="H9" s="157">
        <v>3.6998840466822069</v>
      </c>
      <c r="I9" s="157">
        <v>3.7454575059656805</v>
      </c>
      <c r="J9" s="157">
        <v>3.4446106638243621</v>
      </c>
      <c r="K9" s="157">
        <v>3.1675275112055381</v>
      </c>
      <c r="L9" s="157">
        <v>3.3993677289766091</v>
      </c>
      <c r="M9" s="157">
        <v>3.5259178094423995</v>
      </c>
      <c r="N9" s="161">
        <v>0.20791463305165991</v>
      </c>
      <c r="O9" s="157">
        <v>-1.6734590199634192</v>
      </c>
      <c r="P9" s="162">
        <v>-1.4984258142342277</v>
      </c>
      <c r="Q9" s="160" t="s">
        <v>333</v>
      </c>
      <c r="R9" s="156">
        <v>3.8138944600981648</v>
      </c>
      <c r="S9" s="156">
        <v>3.6732860593490959</v>
      </c>
      <c r="T9" s="156">
        <v>3.6208655938258545</v>
      </c>
      <c r="U9" s="156">
        <v>3.7511180642498534</v>
      </c>
      <c r="V9" s="156">
        <v>3.6692929732565882</v>
      </c>
      <c r="W9" s="156">
        <v>3.9762781655411099</v>
      </c>
      <c r="X9" s="157">
        <v>3.7507892193867778</v>
      </c>
      <c r="Y9" s="161">
        <v>0.1185721797120579</v>
      </c>
      <c r="Z9" s="157">
        <v>0.83739494833290351</v>
      </c>
      <c r="AA9" s="162">
        <v>0.93368794412000966</v>
      </c>
      <c r="AB9" s="160" t="s">
        <v>333</v>
      </c>
      <c r="AC9" s="157">
        <v>4.787049491604038</v>
      </c>
      <c r="AD9" s="157">
        <v>4.7172549119869567</v>
      </c>
      <c r="AE9" s="157">
        <v>4.6218802097231118</v>
      </c>
      <c r="AF9" s="157">
        <v>4.6155077509103215</v>
      </c>
      <c r="AG9" s="157">
        <v>4.6704185414285817</v>
      </c>
      <c r="AH9" s="157">
        <v>4.7571709834202194</v>
      </c>
      <c r="AI9" s="157">
        <v>4.6948803148455385</v>
      </c>
      <c r="AJ9" s="161">
        <v>6.4682950800164521E-2</v>
      </c>
      <c r="AK9" s="157">
        <v>-0.12514340553581027</v>
      </c>
      <c r="AL9" s="162">
        <v>-0.11410001541394266</v>
      </c>
    </row>
    <row r="10" spans="1:38" x14ac:dyDescent="0.25">
      <c r="A10" s="236"/>
      <c r="B10" s="186" t="s">
        <v>429</v>
      </c>
      <c r="C10" s="111" t="s">
        <v>13</v>
      </c>
      <c r="D10" s="112"/>
      <c r="E10" s="148"/>
      <c r="F10" s="160" t="s">
        <v>334</v>
      </c>
      <c r="G10" s="157">
        <v>3.8403230000000002</v>
      </c>
      <c r="H10" s="157">
        <v>3.8166799060606063</v>
      </c>
      <c r="I10" s="157">
        <v>3.9617137857612268</v>
      </c>
      <c r="J10" s="157">
        <v>3.6705135484419262</v>
      </c>
      <c r="K10" s="157">
        <v>3.3867667323498507</v>
      </c>
      <c r="L10" s="157">
        <v>3.609211074819954</v>
      </c>
      <c r="M10" s="157">
        <v>3.7142013412389274</v>
      </c>
      <c r="N10" s="161">
        <v>0.18610746968284356</v>
      </c>
      <c r="O10" s="157">
        <v>-1.2336724506980423</v>
      </c>
      <c r="P10" s="162">
        <v>-1.0656815404445852</v>
      </c>
      <c r="Q10" s="160" t="s">
        <v>334</v>
      </c>
      <c r="R10" s="156">
        <v>3.9241104379661835</v>
      </c>
      <c r="S10" s="156">
        <v>3.889365569772341</v>
      </c>
      <c r="T10" s="156">
        <v>3.8367597844861878</v>
      </c>
      <c r="U10" s="156">
        <v>3.9721551959413803</v>
      </c>
      <c r="V10" s="156">
        <v>3.9467329224207153</v>
      </c>
      <c r="W10" s="156">
        <v>4.1791875089861819</v>
      </c>
      <c r="X10" s="157">
        <v>3.9580519032621648</v>
      </c>
      <c r="Y10" s="161">
        <v>0.10786534187162246</v>
      </c>
      <c r="Z10" s="157">
        <v>1.2675089807073325</v>
      </c>
      <c r="AA10" s="162">
        <v>1.3081421770382295</v>
      </c>
      <c r="AB10" s="160" t="s">
        <v>334</v>
      </c>
      <c r="AC10" s="157">
        <v>5.3583798177328834</v>
      </c>
      <c r="AD10" s="157">
        <v>5.3359424365878754</v>
      </c>
      <c r="AE10" s="157">
        <v>5.2432445926743458</v>
      </c>
      <c r="AF10" s="157">
        <v>5.2029952265295529</v>
      </c>
      <c r="AG10" s="157">
        <v>5.2151237428127653</v>
      </c>
      <c r="AH10" s="157">
        <v>5.3202611685259251</v>
      </c>
      <c r="AI10" s="157">
        <v>5.2793244974772247</v>
      </c>
      <c r="AJ10" s="161">
        <v>6.107481717790296E-2</v>
      </c>
      <c r="AK10" s="157">
        <v>-0.14268336238478785</v>
      </c>
      <c r="AL10" s="162">
        <v>-0.13489897555535313</v>
      </c>
    </row>
    <row r="11" spans="1:38" ht="37.5" x14ac:dyDescent="0.25">
      <c r="A11" s="236"/>
      <c r="B11" s="186" t="s">
        <v>430</v>
      </c>
      <c r="C11" s="111" t="s">
        <v>14</v>
      </c>
      <c r="D11" s="112"/>
      <c r="E11" s="148"/>
      <c r="F11" s="160" t="s">
        <v>335</v>
      </c>
      <c r="G11" s="157">
        <v>3.4527239999999999</v>
      </c>
      <c r="H11" s="157">
        <v>3.5272052221445218</v>
      </c>
      <c r="I11" s="157">
        <v>3.6254917171960575</v>
      </c>
      <c r="J11" s="157">
        <v>3.3583895481586401</v>
      </c>
      <c r="K11" s="157">
        <v>3.081367207390139</v>
      </c>
      <c r="L11" s="157">
        <v>3.3237027364954965</v>
      </c>
      <c r="M11" s="157">
        <v>3.3948134052308099</v>
      </c>
      <c r="N11" s="161">
        <v>0.17259087330840217</v>
      </c>
      <c r="O11" s="157">
        <v>-0.75878738608236018</v>
      </c>
      <c r="P11" s="162">
        <v>-0.56155159271359389</v>
      </c>
      <c r="Q11" s="160" t="s">
        <v>335</v>
      </c>
      <c r="R11" s="156">
        <v>3.3300870056495926</v>
      </c>
      <c r="S11" s="156">
        <v>3.2212345304100443</v>
      </c>
      <c r="T11" s="156">
        <v>3.2020112936236975</v>
      </c>
      <c r="U11" s="156">
        <v>3.336284324239609</v>
      </c>
      <c r="V11" s="156">
        <v>3.3717812788366786</v>
      </c>
      <c r="W11" s="156">
        <v>3.6684945135357916</v>
      </c>
      <c r="X11" s="157">
        <v>3.3549821577159022</v>
      </c>
      <c r="Y11" s="161">
        <v>0.1532047096569063</v>
      </c>
      <c r="Z11" s="157">
        <v>1.9545139764396202</v>
      </c>
      <c r="AA11" s="162">
        <v>2.0383470169055062</v>
      </c>
      <c r="AB11" s="160" t="s">
        <v>335</v>
      </c>
      <c r="AC11" s="157">
        <v>3.9963560145850745</v>
      </c>
      <c r="AD11" s="157">
        <v>3.9601465440343029</v>
      </c>
      <c r="AE11" s="157">
        <v>3.897539373564487</v>
      </c>
      <c r="AF11" s="157">
        <v>3.8779510498092828</v>
      </c>
      <c r="AG11" s="157">
        <v>3.9206674043341008</v>
      </c>
      <c r="AH11" s="157">
        <v>3.9612902608012299</v>
      </c>
      <c r="AI11" s="157">
        <v>3.9356584411880799</v>
      </c>
      <c r="AJ11" s="161">
        <v>4.0720163506889458E-2</v>
      </c>
      <c r="AK11" s="157">
        <v>-0.176107826360139</v>
      </c>
      <c r="AL11" s="162">
        <v>-0.17038700457302491</v>
      </c>
    </row>
    <row r="12" spans="1:38" x14ac:dyDescent="0.25">
      <c r="A12" s="236"/>
      <c r="B12" s="186" t="s">
        <v>510</v>
      </c>
      <c r="C12" s="111" t="s">
        <v>511</v>
      </c>
      <c r="D12" s="112"/>
      <c r="E12" s="148"/>
      <c r="F12" s="160" t="s">
        <v>336</v>
      </c>
      <c r="G12" s="157">
        <v>3.6465234999999998</v>
      </c>
      <c r="H12" s="157">
        <v>3.6719425641025643</v>
      </c>
      <c r="I12" s="157">
        <v>3.7936027514786419</v>
      </c>
      <c r="J12" s="157">
        <v>3.5144515483002832</v>
      </c>
      <c r="K12" s="157">
        <v>3.2340669698699949</v>
      </c>
      <c r="L12" s="157">
        <v>3.4664569056577252</v>
      </c>
      <c r="M12" s="157">
        <v>3.5545073732348684</v>
      </c>
      <c r="N12" s="161">
        <v>0.17863556831200056</v>
      </c>
      <c r="O12" s="157">
        <v>-1.0077130078134044</v>
      </c>
      <c r="P12" s="162">
        <v>-0.82810341546746269</v>
      </c>
      <c r="Q12" s="160" t="s">
        <v>336</v>
      </c>
      <c r="R12" s="156">
        <v>3.6270987218078883</v>
      </c>
      <c r="S12" s="156">
        <v>3.5553000500911933</v>
      </c>
      <c r="T12" s="156">
        <v>3.5193855390549422</v>
      </c>
      <c r="U12" s="156">
        <v>3.6542197600904949</v>
      </c>
      <c r="V12" s="156">
        <v>3.6592571006286976</v>
      </c>
      <c r="W12" s="156">
        <v>3.9238410112609867</v>
      </c>
      <c r="X12" s="157">
        <v>3.656517030489034</v>
      </c>
      <c r="Y12" s="161">
        <v>0.12999375374793465</v>
      </c>
      <c r="Z12" s="157">
        <v>1.5851918546603727</v>
      </c>
      <c r="AA12" s="162">
        <v>1.6419794893604678</v>
      </c>
      <c r="AB12" s="160" t="s">
        <v>336</v>
      </c>
      <c r="AC12" s="157">
        <v>4.6773679161589801</v>
      </c>
      <c r="AD12" s="157">
        <v>4.64804449031109</v>
      </c>
      <c r="AE12" s="157">
        <v>4.5703919831194151</v>
      </c>
      <c r="AF12" s="157">
        <v>4.5404731381694168</v>
      </c>
      <c r="AG12" s="157">
        <v>4.5678955735734332</v>
      </c>
      <c r="AH12" s="157">
        <v>4.6407757146635795</v>
      </c>
      <c r="AI12" s="157">
        <v>4.6074914693326532</v>
      </c>
      <c r="AJ12" s="161">
        <v>5.0117810987322327E-2</v>
      </c>
      <c r="AK12" s="157">
        <v>-0.1569568634814722</v>
      </c>
      <c r="AL12" s="162">
        <v>-0.15055040927475227</v>
      </c>
    </row>
    <row r="13" spans="1:38" ht="37.5" x14ac:dyDescent="0.25">
      <c r="A13" s="236"/>
      <c r="B13" s="186" t="s">
        <v>431</v>
      </c>
      <c r="C13" s="111" t="s">
        <v>16</v>
      </c>
      <c r="D13" s="112"/>
      <c r="E13" s="148"/>
      <c r="F13" s="160" t="s">
        <v>337</v>
      </c>
      <c r="G13" s="157">
        <v>3.0490159999999999</v>
      </c>
      <c r="H13" s="157">
        <v>3.2187866655011654</v>
      </c>
      <c r="I13" s="157">
        <v>3.4580160589266158</v>
      </c>
      <c r="J13" s="157">
        <v>3.162572961756374</v>
      </c>
      <c r="K13" s="157">
        <v>2.9432753184553317</v>
      </c>
      <c r="L13" s="157">
        <v>2.9432753184553317</v>
      </c>
      <c r="M13" s="157">
        <v>3.129157053849136</v>
      </c>
      <c r="N13" s="161">
        <v>0.17926933323205019</v>
      </c>
      <c r="O13" s="157">
        <v>-0.70343226067757225</v>
      </c>
      <c r="P13" s="162">
        <v>-0.49550741054812386</v>
      </c>
      <c r="Q13" s="160" t="s">
        <v>337</v>
      </c>
      <c r="R13" s="156">
        <v>3.7696206540275727</v>
      </c>
      <c r="S13" s="156">
        <v>3.532718477482816</v>
      </c>
      <c r="T13" s="156">
        <v>3.4085106665292773</v>
      </c>
      <c r="U13" s="156">
        <v>3.5111440730418031</v>
      </c>
      <c r="V13" s="156">
        <v>3.4315075656114145</v>
      </c>
      <c r="W13" s="156">
        <v>3.6323445693590606</v>
      </c>
      <c r="X13" s="157">
        <v>3.5476410010086572</v>
      </c>
      <c r="Y13" s="161">
        <v>0.12305052694902496</v>
      </c>
      <c r="Z13" s="157">
        <v>-0.73917550970301615</v>
      </c>
      <c r="AA13" s="162">
        <v>-0.64094355896735511</v>
      </c>
      <c r="AB13" s="160" t="s">
        <v>337</v>
      </c>
      <c r="AC13" s="157">
        <v>3.6580423965067315</v>
      </c>
      <c r="AD13" s="157">
        <v>3.5781675980321461</v>
      </c>
      <c r="AE13" s="157">
        <v>3.5598223559771704</v>
      </c>
      <c r="AF13" s="157">
        <v>3.5743462060261262</v>
      </c>
      <c r="AG13" s="157">
        <v>3.6548697776206476</v>
      </c>
      <c r="AH13" s="157">
        <v>3.6548697776206476</v>
      </c>
      <c r="AI13" s="157">
        <v>3.613353018630578</v>
      </c>
      <c r="AJ13" s="161">
        <v>4.29524934188866E-2</v>
      </c>
      <c r="AK13" s="157">
        <v>-1.7352013780447262E-2</v>
      </c>
      <c r="AL13" s="162">
        <v>-7.0851050361198098E-3</v>
      </c>
    </row>
    <row r="14" spans="1:38" ht="37.5" x14ac:dyDescent="0.25">
      <c r="A14" s="236"/>
      <c r="B14" s="186" t="s">
        <v>432</v>
      </c>
      <c r="C14" s="111" t="s">
        <v>17</v>
      </c>
      <c r="D14" s="112"/>
      <c r="E14" s="148"/>
      <c r="F14" s="160" t="s">
        <v>338</v>
      </c>
      <c r="G14" s="157">
        <v>2.9057580000000001</v>
      </c>
      <c r="H14" s="157">
        <v>2.8251841589743591</v>
      </c>
      <c r="I14" s="157">
        <v>2.862167292004381</v>
      </c>
      <c r="J14" s="157">
        <v>2.8401811208215295</v>
      </c>
      <c r="K14" s="157">
        <v>2.7949758357225853</v>
      </c>
      <c r="L14" s="157">
        <v>3.0290359875566955</v>
      </c>
      <c r="M14" s="157">
        <v>2.8762170658465922</v>
      </c>
      <c r="N14" s="161">
        <v>7.6296319437280324E-2</v>
      </c>
      <c r="O14" s="157">
        <v>0.8344649559611117</v>
      </c>
      <c r="P14" s="162">
        <v>0.91013359612355238</v>
      </c>
      <c r="Q14" s="160" t="s">
        <v>338</v>
      </c>
      <c r="R14" s="156">
        <v>3.333971528522222</v>
      </c>
      <c r="S14" s="156">
        <v>3.3269242538511619</v>
      </c>
      <c r="T14" s="156">
        <v>3.3890493525883407</v>
      </c>
      <c r="U14" s="156">
        <v>3.540836734318872</v>
      </c>
      <c r="V14" s="156">
        <v>3.5136586675003203</v>
      </c>
      <c r="W14" s="156">
        <v>3.6609471295093385</v>
      </c>
      <c r="X14" s="157">
        <v>3.4608979443817094</v>
      </c>
      <c r="Y14" s="161">
        <v>0.12139128569138558</v>
      </c>
      <c r="Z14" s="157">
        <v>1.8887687267636899</v>
      </c>
      <c r="AA14" s="162">
        <v>1.9118095799704804</v>
      </c>
      <c r="AB14" s="160" t="s">
        <v>338</v>
      </c>
      <c r="AC14" s="157">
        <v>3.29800799666558</v>
      </c>
      <c r="AD14" s="157">
        <v>3.2548879976350653</v>
      </c>
      <c r="AE14" s="157">
        <v>3.321462934025464</v>
      </c>
      <c r="AF14" s="157">
        <v>3.3795084077545954</v>
      </c>
      <c r="AG14" s="157">
        <v>3.3800983988426285</v>
      </c>
      <c r="AH14" s="157">
        <v>3.4421887367377613</v>
      </c>
      <c r="AI14" s="157">
        <v>3.3460257452768492</v>
      </c>
      <c r="AJ14" s="161">
        <v>6.1569040187699646E-2</v>
      </c>
      <c r="AK14" s="157">
        <v>0.85944986261656808</v>
      </c>
      <c r="AL14" s="162">
        <v>0.86798234106608696</v>
      </c>
    </row>
    <row r="15" spans="1:38" ht="56.25" x14ac:dyDescent="0.25">
      <c r="A15" s="236"/>
      <c r="B15" s="186" t="s">
        <v>433</v>
      </c>
      <c r="C15" s="111" t="s">
        <v>18</v>
      </c>
      <c r="D15" s="112"/>
      <c r="E15" s="148"/>
      <c r="F15" s="160" t="s">
        <v>339</v>
      </c>
      <c r="G15" s="157">
        <v>3.4311859999999998</v>
      </c>
      <c r="H15" s="157">
        <v>3.5563580076923076</v>
      </c>
      <c r="I15" s="157">
        <v>3.6168263292442502</v>
      </c>
      <c r="J15" s="157">
        <v>3.4211455866855527</v>
      </c>
      <c r="K15" s="157">
        <v>3.3577283991392255</v>
      </c>
      <c r="L15" s="157">
        <v>3.463867548386828</v>
      </c>
      <c r="M15" s="157">
        <v>3.474518645191361</v>
      </c>
      <c r="N15" s="161">
        <v>8.7014335164443832E-2</v>
      </c>
      <c r="O15" s="157">
        <v>0.18977543313996037</v>
      </c>
      <c r="P15" s="162">
        <v>0.24908500182811988</v>
      </c>
      <c r="Q15" s="160" t="s">
        <v>339</v>
      </c>
      <c r="R15" s="156">
        <v>3.882068296157446</v>
      </c>
      <c r="S15" s="156">
        <v>3.719420022565195</v>
      </c>
      <c r="T15" s="156">
        <v>3.5926616341600726</v>
      </c>
      <c r="U15" s="156">
        <v>3.7313084180358196</v>
      </c>
      <c r="V15" s="156">
        <v>3.669688909994901</v>
      </c>
      <c r="W15" s="156">
        <v>3.9304629419267405</v>
      </c>
      <c r="X15" s="157">
        <v>3.7542683704733624</v>
      </c>
      <c r="Y15" s="161">
        <v>0.11718172293423902</v>
      </c>
      <c r="Z15" s="157">
        <v>0.24809000011229987</v>
      </c>
      <c r="AA15" s="162">
        <v>0.34323249416803314</v>
      </c>
      <c r="AB15" s="160" t="s">
        <v>339</v>
      </c>
      <c r="AC15" s="157">
        <v>4.5218856500523259</v>
      </c>
      <c r="AD15" s="157">
        <v>4.4453383810448379</v>
      </c>
      <c r="AE15" s="157">
        <v>4.4042592503681997</v>
      </c>
      <c r="AF15" s="157">
        <v>4.402993978045421</v>
      </c>
      <c r="AG15" s="157">
        <v>4.4409169881504589</v>
      </c>
      <c r="AH15" s="157">
        <v>4.4751509253125041</v>
      </c>
      <c r="AI15" s="157">
        <v>4.4484241954956243</v>
      </c>
      <c r="AJ15" s="161">
        <v>4.121332883287477E-2</v>
      </c>
      <c r="AK15" s="157">
        <v>-0.20756445801640711</v>
      </c>
      <c r="AL15" s="162">
        <v>-0.20269289188196149</v>
      </c>
    </row>
    <row r="16" spans="1:38" ht="56.25" x14ac:dyDescent="0.25">
      <c r="A16" s="236"/>
      <c r="B16" s="186" t="s">
        <v>434</v>
      </c>
      <c r="C16" s="111" t="s">
        <v>532</v>
      </c>
      <c r="D16" s="112"/>
      <c r="E16" s="148"/>
      <c r="F16" s="160" t="s">
        <v>340</v>
      </c>
      <c r="G16" s="157">
        <v>2.857364</v>
      </c>
      <c r="H16" s="157">
        <v>2.9542442529137531</v>
      </c>
      <c r="I16" s="157">
        <v>3.1280357307776563</v>
      </c>
      <c r="J16" s="157">
        <v>2.7336884885269122</v>
      </c>
      <c r="K16" s="157">
        <v>2.3466194071360715</v>
      </c>
      <c r="L16" s="157">
        <v>2.8753149007435899</v>
      </c>
      <c r="M16" s="157">
        <v>2.8158777966829973</v>
      </c>
      <c r="N16" s="161">
        <v>0.24110863560098894</v>
      </c>
      <c r="O16" s="157">
        <v>0.12533202384301667</v>
      </c>
      <c r="P16" s="162">
        <v>1.0074642585150562</v>
      </c>
      <c r="Q16" s="160" t="s">
        <v>340</v>
      </c>
      <c r="R16" s="156">
        <v>3.566382458530891</v>
      </c>
      <c r="S16" s="156">
        <v>3.4621976885919774</v>
      </c>
      <c r="T16" s="156">
        <v>3.4624269004597319</v>
      </c>
      <c r="U16" s="156">
        <v>3.5184085290012845</v>
      </c>
      <c r="V16" s="156">
        <v>3.3752548774497124</v>
      </c>
      <c r="W16" s="156">
        <v>3.7396091228476536</v>
      </c>
      <c r="X16" s="157">
        <v>3.5207132628135418</v>
      </c>
      <c r="Y16" s="161">
        <v>0.11400723596264968</v>
      </c>
      <c r="Z16" s="157">
        <v>0.95309990718130955</v>
      </c>
      <c r="AA16" s="162">
        <v>1.085662571732593</v>
      </c>
      <c r="AB16" s="160" t="s">
        <v>340</v>
      </c>
      <c r="AC16" s="157">
        <v>4.4034091977206984</v>
      </c>
      <c r="AD16" s="157">
        <v>4.3263256512174646</v>
      </c>
      <c r="AE16" s="157">
        <v>4.2899610963064916</v>
      </c>
      <c r="AF16" s="157">
        <v>4.1639465193394862</v>
      </c>
      <c r="AG16" s="157">
        <v>4.0418289680396429</v>
      </c>
      <c r="AH16" s="157">
        <v>4.3985187449142344</v>
      </c>
      <c r="AI16" s="157">
        <v>4.2706650295896695</v>
      </c>
      <c r="AJ16" s="161">
        <v>0.12986712002502943</v>
      </c>
      <c r="AK16" s="157">
        <v>-2.2221994741611351E-2</v>
      </c>
      <c r="AL16" s="162">
        <v>7.2742147285120851E-2</v>
      </c>
    </row>
    <row r="17" spans="1:38" ht="37.5" x14ac:dyDescent="0.25">
      <c r="A17" s="236"/>
      <c r="B17" s="186" t="s">
        <v>435</v>
      </c>
      <c r="C17" s="111" t="s">
        <v>20</v>
      </c>
      <c r="D17" s="112"/>
      <c r="E17" s="148"/>
      <c r="F17" s="160" t="s">
        <v>341</v>
      </c>
      <c r="G17" s="157">
        <v>3.5662720000000001</v>
      </c>
      <c r="H17" s="157">
        <v>3.5272173552447552</v>
      </c>
      <c r="I17" s="157">
        <v>3.5874094216867469</v>
      </c>
      <c r="J17" s="157">
        <v>3.4502419705382437</v>
      </c>
      <c r="K17" s="157">
        <v>3.2449608929742277</v>
      </c>
      <c r="L17" s="157">
        <v>3.4137531193611999</v>
      </c>
      <c r="M17" s="157">
        <v>3.4649757933008623</v>
      </c>
      <c r="N17" s="161">
        <v>0.11573844874619309</v>
      </c>
      <c r="O17" s="157">
        <v>-0.87035994406257089</v>
      </c>
      <c r="P17" s="162">
        <v>-0.79205491075292622</v>
      </c>
      <c r="Q17" s="160" t="s">
        <v>341</v>
      </c>
      <c r="R17" s="156">
        <v>4.003479258812586</v>
      </c>
      <c r="S17" s="156">
        <v>3.8944203938125685</v>
      </c>
      <c r="T17" s="156">
        <v>3.9154351057381698</v>
      </c>
      <c r="U17" s="156">
        <v>4.1100025948147554</v>
      </c>
      <c r="V17" s="156">
        <v>3.9527125540094357</v>
      </c>
      <c r="W17" s="156">
        <v>4.0361044430352182</v>
      </c>
      <c r="X17" s="157">
        <v>3.9853590583704555</v>
      </c>
      <c r="Y17" s="161">
        <v>7.3783965078765973E-2</v>
      </c>
      <c r="Z17" s="157">
        <v>0.16245546136570699</v>
      </c>
      <c r="AA17" s="162">
        <v>0.21349682000024739</v>
      </c>
      <c r="AB17" s="160" t="s">
        <v>341</v>
      </c>
      <c r="AC17" s="157">
        <v>4.9247045669766063</v>
      </c>
      <c r="AD17" s="157">
        <v>4.8487682026320673</v>
      </c>
      <c r="AE17" s="157">
        <v>4.7879181285814578</v>
      </c>
      <c r="AF17" s="157">
        <v>4.6417160119076755</v>
      </c>
      <c r="AG17" s="157">
        <v>4.530777201147937</v>
      </c>
      <c r="AH17" s="157">
        <v>4.7677186982367923</v>
      </c>
      <c r="AI17" s="157">
        <v>4.7502671349137566</v>
      </c>
      <c r="AJ17" s="161">
        <v>0.13026396902911985</v>
      </c>
      <c r="AK17" s="157">
        <v>-0.64583260339281523</v>
      </c>
      <c r="AL17" s="162">
        <v>-0.60218196194796736</v>
      </c>
    </row>
    <row r="18" spans="1:38" x14ac:dyDescent="0.25">
      <c r="A18" s="236"/>
      <c r="B18" s="186" t="s">
        <v>512</v>
      </c>
      <c r="C18" s="111" t="s">
        <v>513</v>
      </c>
      <c r="D18" s="112"/>
      <c r="E18" s="148"/>
      <c r="F18" s="160" t="s">
        <v>342</v>
      </c>
      <c r="G18" s="157">
        <v>3.1619192000000003</v>
      </c>
      <c r="H18" s="157">
        <v>3.216358088065268</v>
      </c>
      <c r="I18" s="157">
        <v>3.3310231387732743</v>
      </c>
      <c r="J18" s="157">
        <v>3.1215660256657225</v>
      </c>
      <c r="K18" s="157">
        <v>2.9375119706854882</v>
      </c>
      <c r="L18" s="157">
        <v>3.1450493749007293</v>
      </c>
      <c r="M18" s="157">
        <v>3.1522379663484137</v>
      </c>
      <c r="N18" s="161">
        <v>0.11780559634320356</v>
      </c>
      <c r="O18" s="157">
        <v>-0.10693469392230037</v>
      </c>
      <c r="P18" s="162">
        <v>3.3511312511369518E-2</v>
      </c>
      <c r="Q18" s="160" t="s">
        <v>342</v>
      </c>
      <c r="R18" s="156">
        <v>3.7111044392101427</v>
      </c>
      <c r="S18" s="156">
        <v>3.5871361672607445</v>
      </c>
      <c r="T18" s="156">
        <v>3.5612033648145589</v>
      </c>
      <c r="U18" s="156">
        <v>3.6823400698425068</v>
      </c>
      <c r="V18" s="156">
        <v>3.5885645149131564</v>
      </c>
      <c r="W18" s="156">
        <v>3.7998936413356024</v>
      </c>
      <c r="X18" s="157">
        <v>3.6550403662294522</v>
      </c>
      <c r="Y18" s="161">
        <v>8.4366588258098993E-2</v>
      </c>
      <c r="Z18" s="157">
        <v>0.47399084733750207</v>
      </c>
      <c r="AA18" s="162">
        <v>0.53609796745188731</v>
      </c>
      <c r="AB18" s="160" t="s">
        <v>342</v>
      </c>
      <c r="AC18" s="157">
        <v>4.1612099615843876</v>
      </c>
      <c r="AD18" s="157">
        <v>4.0906975661123148</v>
      </c>
      <c r="AE18" s="157">
        <v>4.0326021329194752</v>
      </c>
      <c r="AF18" s="157">
        <v>4.0325022246146611</v>
      </c>
      <c r="AG18" s="157">
        <v>4.0096982667602621</v>
      </c>
      <c r="AH18" s="157">
        <v>4.1476893765643883</v>
      </c>
      <c r="AI18" s="157">
        <v>4.0790665880925809</v>
      </c>
      <c r="AJ18" s="161">
        <v>5.8780736783770722E-2</v>
      </c>
      <c r="AK18" s="157">
        <v>-6.5068534829304525E-2</v>
      </c>
      <c r="AL18" s="162">
        <v>-4.8249666981592387E-2</v>
      </c>
    </row>
    <row r="19" spans="1:38" ht="37.5" x14ac:dyDescent="0.25">
      <c r="A19" s="236"/>
      <c r="B19" s="186" t="s">
        <v>436</v>
      </c>
      <c r="C19" s="111" t="s">
        <v>22</v>
      </c>
      <c r="D19" s="112"/>
      <c r="E19" s="148"/>
      <c r="F19" s="160" t="s">
        <v>343</v>
      </c>
      <c r="G19" s="157">
        <v>4.7584200000000001</v>
      </c>
      <c r="H19" s="157">
        <v>4.9115939885780886</v>
      </c>
      <c r="I19" s="157">
        <v>5.0534381023001096</v>
      </c>
      <c r="J19" s="157">
        <v>4.611870610623229</v>
      </c>
      <c r="K19" s="157">
        <v>3.918252606168676</v>
      </c>
      <c r="L19" s="157">
        <v>4.2428314051182152</v>
      </c>
      <c r="M19" s="157">
        <v>4.582734452131386</v>
      </c>
      <c r="N19" s="161">
        <v>0.3912575991676297</v>
      </c>
      <c r="O19" s="157">
        <v>-2.2675917385592048</v>
      </c>
      <c r="P19" s="162">
        <v>-1.8774169435739729</v>
      </c>
      <c r="Q19" s="160" t="s">
        <v>343</v>
      </c>
      <c r="R19" s="156">
        <v>5.0057550390844678</v>
      </c>
      <c r="S19" s="156">
        <v>4.6455755424309926</v>
      </c>
      <c r="T19" s="156">
        <v>4.6306366233999983</v>
      </c>
      <c r="U19" s="156">
        <v>4.6511743559586494</v>
      </c>
      <c r="V19" s="156">
        <v>4.2427249820320263</v>
      </c>
      <c r="W19" s="156">
        <v>4.5549225470836125</v>
      </c>
      <c r="X19" s="157">
        <v>4.6217981816649578</v>
      </c>
      <c r="Y19" s="161">
        <v>0.2225227142314192</v>
      </c>
      <c r="Z19" s="157">
        <v>-1.8698911319053324</v>
      </c>
      <c r="AA19" s="162">
        <v>-1.6993162605193235</v>
      </c>
      <c r="AB19" s="160" t="s">
        <v>343</v>
      </c>
      <c r="AC19" s="157">
        <v>5.9560736621109092</v>
      </c>
      <c r="AD19" s="157">
        <v>5.8638157433366072</v>
      </c>
      <c r="AE19" s="157">
        <v>5.8827843154395474</v>
      </c>
      <c r="AF19" s="157">
        <v>5.7759712647864321</v>
      </c>
      <c r="AG19" s="157">
        <v>5.5930609673358394</v>
      </c>
      <c r="AH19" s="157">
        <v>5.5574333142525951</v>
      </c>
      <c r="AI19" s="157">
        <v>5.7715232112103223</v>
      </c>
      <c r="AJ19" s="161">
        <v>0.14869367582208473</v>
      </c>
      <c r="AK19" s="157">
        <v>-1.3759483892330282</v>
      </c>
      <c r="AL19" s="162">
        <v>-1.3689836705649605</v>
      </c>
    </row>
    <row r="20" spans="1:38" ht="37.5" x14ac:dyDescent="0.25">
      <c r="A20" s="236"/>
      <c r="B20" s="186" t="s">
        <v>437</v>
      </c>
      <c r="C20" s="111" t="s">
        <v>23</v>
      </c>
      <c r="D20" s="112"/>
      <c r="E20" s="148"/>
      <c r="F20" s="160" t="s">
        <v>344</v>
      </c>
      <c r="G20" s="157">
        <v>4.1947469999999996</v>
      </c>
      <c r="H20" s="157">
        <v>4.4173517955710953</v>
      </c>
      <c r="I20" s="157">
        <v>4.7381304521358167</v>
      </c>
      <c r="J20" s="157">
        <v>4.2265962021246457</v>
      </c>
      <c r="K20" s="157">
        <v>3.5946555623365239</v>
      </c>
      <c r="L20" s="157">
        <v>4.0875656932949704</v>
      </c>
      <c r="M20" s="157">
        <v>4.2098411175771746</v>
      </c>
      <c r="N20" s="161">
        <v>0.34546186825120478</v>
      </c>
      <c r="O20" s="157">
        <v>-0.5163308133841582</v>
      </c>
      <c r="P20" s="162">
        <v>0.10663931513641423</v>
      </c>
      <c r="Q20" s="160" t="s">
        <v>344</v>
      </c>
      <c r="R20" s="156">
        <v>5.1194736769387186</v>
      </c>
      <c r="S20" s="156">
        <v>4.7894893797084954</v>
      </c>
      <c r="T20" s="156">
        <v>4.7670912640152423</v>
      </c>
      <c r="U20" s="156">
        <v>4.760929199496263</v>
      </c>
      <c r="V20" s="156">
        <v>4.3934863571520753</v>
      </c>
      <c r="W20" s="156">
        <v>4.7494072883098521</v>
      </c>
      <c r="X20" s="157">
        <v>4.7633128609367743</v>
      </c>
      <c r="Y20" s="161">
        <v>0.20996853058397427</v>
      </c>
      <c r="Z20" s="157">
        <v>-1.4894327155227649</v>
      </c>
      <c r="AA20" s="162">
        <v>-1.3318717016219894</v>
      </c>
      <c r="AB20" s="160" t="s">
        <v>344</v>
      </c>
      <c r="AC20" s="157">
        <v>5.5058832635999071</v>
      </c>
      <c r="AD20" s="157">
        <v>5.5227479527169718</v>
      </c>
      <c r="AE20" s="157">
        <v>5.5403769650319656</v>
      </c>
      <c r="AF20" s="157">
        <v>5.3553225169536613</v>
      </c>
      <c r="AG20" s="157">
        <v>5.2301121608897949</v>
      </c>
      <c r="AH20" s="157">
        <v>5.3094023366248431</v>
      </c>
      <c r="AI20" s="157">
        <v>5.4106408659695235</v>
      </c>
      <c r="AJ20" s="161">
        <v>0.11858227911792012</v>
      </c>
      <c r="AK20" s="157">
        <v>-0.724124099952006</v>
      </c>
      <c r="AL20" s="162">
        <v>-0.70732356223347503</v>
      </c>
    </row>
    <row r="21" spans="1:38" x14ac:dyDescent="0.25">
      <c r="A21" s="236"/>
      <c r="B21" s="186" t="s">
        <v>438</v>
      </c>
      <c r="C21" s="111" t="s">
        <v>24</v>
      </c>
      <c r="D21" s="112"/>
      <c r="E21" s="148"/>
      <c r="F21" s="160" t="s">
        <v>345</v>
      </c>
      <c r="G21" s="157">
        <v>4.6178220000000003</v>
      </c>
      <c r="H21" s="157">
        <v>4.7828649307692306</v>
      </c>
      <c r="I21" s="157">
        <v>4.8960925426067909</v>
      </c>
      <c r="J21" s="157">
        <v>4.4080555922096316</v>
      </c>
      <c r="K21" s="157">
        <v>3.8063614992518389</v>
      </c>
      <c r="L21" s="157">
        <v>4.2052774626002325</v>
      </c>
      <c r="M21" s="157">
        <v>4.4527456712396214</v>
      </c>
      <c r="N21" s="161">
        <v>0.36829236199602483</v>
      </c>
      <c r="O21" s="157">
        <v>-1.8542510556673886</v>
      </c>
      <c r="P21" s="162">
        <v>-1.4392231651227938</v>
      </c>
      <c r="Q21" s="160" t="s">
        <v>345</v>
      </c>
      <c r="R21" s="156">
        <v>5.5597162664711899</v>
      </c>
      <c r="S21" s="156">
        <v>5.3412483959222961</v>
      </c>
      <c r="T21" s="156">
        <v>5.2780649148767553</v>
      </c>
      <c r="U21" s="156">
        <v>5.3029740574627082</v>
      </c>
      <c r="V21" s="156">
        <v>4.9987363626804671</v>
      </c>
      <c r="W21" s="156">
        <v>5.1580414383655633</v>
      </c>
      <c r="X21" s="157">
        <v>5.2731302392964965</v>
      </c>
      <c r="Y21" s="161">
        <v>0.17137875712574188</v>
      </c>
      <c r="Z21" s="157">
        <v>-1.4886116674272309</v>
      </c>
      <c r="AA21" s="162">
        <v>-1.438136808823709</v>
      </c>
      <c r="AB21" s="160" t="s">
        <v>345</v>
      </c>
      <c r="AC21" s="157">
        <v>5.9986792459827507</v>
      </c>
      <c r="AD21" s="157">
        <v>5.9132172728588008</v>
      </c>
      <c r="AE21" s="157">
        <v>5.8765049900308091</v>
      </c>
      <c r="AF21" s="157">
        <v>5.6956180902300959</v>
      </c>
      <c r="AG21" s="157">
        <v>5.5763055188189039</v>
      </c>
      <c r="AH21" s="157">
        <v>5.6323206873757297</v>
      </c>
      <c r="AI21" s="157">
        <v>5.7821076342161817</v>
      </c>
      <c r="AJ21" s="161">
        <v>0.15560363241136163</v>
      </c>
      <c r="AK21" s="157">
        <v>-1.2524460235631696</v>
      </c>
      <c r="AL21" s="162">
        <v>-1.2427921508487705</v>
      </c>
    </row>
    <row r="22" spans="1:38" ht="37.5" x14ac:dyDescent="0.25">
      <c r="A22" s="236"/>
      <c r="B22" s="186" t="s">
        <v>439</v>
      </c>
      <c r="C22" s="111" t="s">
        <v>25</v>
      </c>
      <c r="D22" s="112"/>
      <c r="E22" s="148"/>
      <c r="F22" s="160" t="s">
        <v>346</v>
      </c>
      <c r="G22" s="157">
        <v>4.5632080000000004</v>
      </c>
      <c r="H22" s="157">
        <v>4.4608755776223781</v>
      </c>
      <c r="I22" s="157">
        <v>4.5082738164293543</v>
      </c>
      <c r="J22" s="157">
        <v>4.3098319934844191</v>
      </c>
      <c r="K22" s="157">
        <v>4.0327771287206629</v>
      </c>
      <c r="L22" s="157">
        <v>4.0327771287206629</v>
      </c>
      <c r="M22" s="157">
        <v>4.3179572741629135</v>
      </c>
      <c r="N22" s="161">
        <v>0.21583766938088536</v>
      </c>
      <c r="O22" s="157">
        <v>-2.4411232856157539</v>
      </c>
      <c r="P22" s="162">
        <v>-2.4020370181063178</v>
      </c>
      <c r="Q22" s="160" t="s">
        <v>346</v>
      </c>
      <c r="R22" s="156">
        <v>4.4119510626707168</v>
      </c>
      <c r="S22" s="156">
        <v>4.2615224983245925</v>
      </c>
      <c r="T22" s="156">
        <v>4.1137666207933581</v>
      </c>
      <c r="U22" s="156">
        <v>4.2601647562629594</v>
      </c>
      <c r="V22" s="156">
        <v>4.1905829277369708</v>
      </c>
      <c r="W22" s="156">
        <v>4.4643650667190036</v>
      </c>
      <c r="X22" s="157">
        <v>4.2837254887512666</v>
      </c>
      <c r="Y22" s="161">
        <v>0.12088706113865307</v>
      </c>
      <c r="Z22" s="157">
        <v>0.23647902068479887</v>
      </c>
      <c r="AA22" s="162">
        <v>0.3163832303928471</v>
      </c>
      <c r="AB22" s="160" t="s">
        <v>346</v>
      </c>
      <c r="AC22" s="157">
        <v>5.4952736923489747</v>
      </c>
      <c r="AD22" s="157">
        <v>5.5381482160171993</v>
      </c>
      <c r="AE22" s="157">
        <v>5.5598299023699944</v>
      </c>
      <c r="AF22" s="157">
        <v>5.5225564999521488</v>
      </c>
      <c r="AG22" s="157">
        <v>5.5253463779199716</v>
      </c>
      <c r="AH22" s="157">
        <v>5.5253463779199716</v>
      </c>
      <c r="AI22" s="157">
        <v>5.5277501777547107</v>
      </c>
      <c r="AJ22" s="161">
        <v>1.9280736637973705E-2</v>
      </c>
      <c r="AK22" s="157">
        <v>0.1092104739520483</v>
      </c>
      <c r="AL22" s="162">
        <v>0.11036334286955718</v>
      </c>
    </row>
    <row r="23" spans="1:38" x14ac:dyDescent="0.25">
      <c r="A23" s="236"/>
      <c r="B23" s="186" t="s">
        <v>514</v>
      </c>
      <c r="C23" s="111" t="s">
        <v>515</v>
      </c>
      <c r="D23" s="112"/>
      <c r="E23" s="148"/>
      <c r="F23" s="160" t="s">
        <v>347</v>
      </c>
      <c r="G23" s="157">
        <v>4.5335492500000001</v>
      </c>
      <c r="H23" s="157">
        <v>4.6431715731351986</v>
      </c>
      <c r="I23" s="157">
        <v>4.7989837283680181</v>
      </c>
      <c r="J23" s="157">
        <v>4.3890885996104814</v>
      </c>
      <c r="K23" s="157">
        <v>3.8380116991194253</v>
      </c>
      <c r="L23" s="157">
        <v>4.1421129224335216</v>
      </c>
      <c r="M23" s="157">
        <v>4.3908196287777743</v>
      </c>
      <c r="N23" s="161">
        <v>0.32096360388816197</v>
      </c>
      <c r="O23" s="157">
        <v>-1.7897719982011728</v>
      </c>
      <c r="P23" s="162">
        <v>-1.4799489931277998</v>
      </c>
      <c r="Q23" s="160" t="s">
        <v>347</v>
      </c>
      <c r="R23" s="156">
        <v>5.0242240112912739</v>
      </c>
      <c r="S23" s="156">
        <v>4.7594589540965941</v>
      </c>
      <c r="T23" s="156">
        <v>4.6973898557713394</v>
      </c>
      <c r="U23" s="156">
        <v>4.7438105922951452</v>
      </c>
      <c r="V23" s="156">
        <v>4.4563826574003844</v>
      </c>
      <c r="W23" s="156">
        <v>4.7316840851195083</v>
      </c>
      <c r="X23" s="157">
        <v>4.7354916926623742</v>
      </c>
      <c r="Y23" s="161">
        <v>0.16501418471711607</v>
      </c>
      <c r="Z23" s="157">
        <v>-1.1926278169947957</v>
      </c>
      <c r="AA23" s="162">
        <v>-1.0933976484969854</v>
      </c>
      <c r="AB23" s="160" t="s">
        <v>347</v>
      </c>
      <c r="AC23" s="157">
        <v>5.7389774660106339</v>
      </c>
      <c r="AD23" s="157">
        <v>5.7094822962323937</v>
      </c>
      <c r="AE23" s="157">
        <v>5.7148740432180789</v>
      </c>
      <c r="AF23" s="157">
        <v>5.5873670929805836</v>
      </c>
      <c r="AG23" s="157">
        <v>5.481206256241129</v>
      </c>
      <c r="AH23" s="157">
        <v>5.5061256790432846</v>
      </c>
      <c r="AI23" s="157">
        <v>5.6230054722876845</v>
      </c>
      <c r="AJ23" s="161">
        <v>0.10360628725479704</v>
      </c>
      <c r="AK23" s="157">
        <v>-0.82497465919177948</v>
      </c>
      <c r="AL23" s="162">
        <v>-0.81920663150484296</v>
      </c>
    </row>
    <row r="24" spans="1:38" x14ac:dyDescent="0.25">
      <c r="A24" s="236"/>
      <c r="B24" s="186" t="s">
        <v>178</v>
      </c>
      <c r="C24" s="111" t="s">
        <v>27</v>
      </c>
      <c r="D24" s="112"/>
      <c r="E24" s="148"/>
      <c r="F24" s="160" t="s">
        <v>348</v>
      </c>
      <c r="G24" s="157">
        <v>3.7545907366666667</v>
      </c>
      <c r="H24" s="157">
        <v>3.8086253443115781</v>
      </c>
      <c r="I24" s="157">
        <v>3.936874938739686</v>
      </c>
      <c r="J24" s="157">
        <v>3.6530929256482532</v>
      </c>
      <c r="K24" s="157">
        <v>3.3287464887307294</v>
      </c>
      <c r="L24" s="157">
        <v>3.5535116348746931</v>
      </c>
      <c r="M24" s="157">
        <v>3.672573678161934</v>
      </c>
      <c r="N24" s="161">
        <v>0.19487791740525023</v>
      </c>
      <c r="O24" s="157">
        <v>-1.0948223195431761</v>
      </c>
      <c r="P24" s="162">
        <v>-0.9056467531006307</v>
      </c>
      <c r="Q24" s="160" t="s">
        <v>348</v>
      </c>
      <c r="R24" s="156">
        <v>4.065088544177371</v>
      </c>
      <c r="S24" s="156">
        <v>3.9166457802233738</v>
      </c>
      <c r="T24" s="156">
        <v>3.877886695143669</v>
      </c>
      <c r="U24" s="156">
        <v>3.997841099888932</v>
      </c>
      <c r="V24" s="156">
        <v>3.8765876279376736</v>
      </c>
      <c r="W24" s="156">
        <v>4.1452516132296404</v>
      </c>
      <c r="X24" s="157">
        <v>3.9798835601001095</v>
      </c>
      <c r="Y24" s="161">
        <v>0.10000115200062469</v>
      </c>
      <c r="Z24" s="157">
        <v>0.39132297122737025</v>
      </c>
      <c r="AA24" s="162">
        <v>0.46989923434270775</v>
      </c>
      <c r="AB24" s="160" t="s">
        <v>348</v>
      </c>
      <c r="AC24" s="157">
        <v>4.935781851151039</v>
      </c>
      <c r="AD24" s="157">
        <v>4.885862002776399</v>
      </c>
      <c r="AE24" s="157">
        <v>4.8352445435441291</v>
      </c>
      <c r="AF24" s="157">
        <v>4.7919478977127969</v>
      </c>
      <c r="AG24" s="157">
        <v>4.7816037749683584</v>
      </c>
      <c r="AH24" s="157">
        <v>4.8822699207714413</v>
      </c>
      <c r="AI24" s="157">
        <v>4.8521183318206944</v>
      </c>
      <c r="AJ24" s="161">
        <v>5.4657794064794804E-2</v>
      </c>
      <c r="AK24" s="157">
        <v>-0.21777913115716974</v>
      </c>
      <c r="AL24" s="162">
        <v>-0.21068174108271887</v>
      </c>
    </row>
    <row r="25" spans="1:38" x14ac:dyDescent="0.25">
      <c r="A25" s="236"/>
      <c r="B25" s="186" t="s">
        <v>440</v>
      </c>
      <c r="C25" s="111" t="s">
        <v>28</v>
      </c>
      <c r="D25" s="112"/>
      <c r="E25" s="148"/>
      <c r="F25" s="160" t="s">
        <v>349</v>
      </c>
      <c r="G25" s="157">
        <v>3.6719599999999999</v>
      </c>
      <c r="H25" s="157">
        <v>3.7011461247086244</v>
      </c>
      <c r="I25" s="157">
        <v>3.9687667761226733</v>
      </c>
      <c r="J25" s="157">
        <v>3.7892514674220958</v>
      </c>
      <c r="K25" s="157">
        <v>3.4314017893130067</v>
      </c>
      <c r="L25" s="157">
        <v>3.5927581152469994</v>
      </c>
      <c r="M25" s="157">
        <v>3.6925473788022329</v>
      </c>
      <c r="N25" s="161">
        <v>0.16547987331774736</v>
      </c>
      <c r="O25" s="157">
        <v>-0.4351583243849988</v>
      </c>
      <c r="P25" s="162">
        <v>-0.24781552747097368</v>
      </c>
      <c r="Q25" s="160" t="s">
        <v>349</v>
      </c>
      <c r="R25" s="156">
        <v>4.0038784196676076</v>
      </c>
      <c r="S25" s="156">
        <v>3.9213053435827057</v>
      </c>
      <c r="T25" s="156">
        <v>3.9128581034113998</v>
      </c>
      <c r="U25" s="156">
        <v>4.1818777728838441</v>
      </c>
      <c r="V25" s="156">
        <v>4.1367893070438342</v>
      </c>
      <c r="W25" s="156">
        <v>4.1895754010382458</v>
      </c>
      <c r="X25" s="157">
        <v>4.0577140579379396</v>
      </c>
      <c r="Y25" s="161">
        <v>0.1165802997911458</v>
      </c>
      <c r="Z25" s="157">
        <v>0.91084106446259749</v>
      </c>
      <c r="AA25" s="162">
        <v>0.95907108039385847</v>
      </c>
      <c r="AB25" s="160" t="s">
        <v>349</v>
      </c>
      <c r="AC25" s="157">
        <v>5.4129885566776723</v>
      </c>
      <c r="AD25" s="157">
        <v>5.3622083322495557</v>
      </c>
      <c r="AE25" s="157">
        <v>5.2588045151242149</v>
      </c>
      <c r="AF25" s="157">
        <v>5.1373271894994286</v>
      </c>
      <c r="AG25" s="157">
        <v>5.1098337716306297</v>
      </c>
      <c r="AH25" s="157">
        <v>5.0357782151649628</v>
      </c>
      <c r="AI25" s="157">
        <v>5.2194900967244111</v>
      </c>
      <c r="AJ25" s="161">
        <v>0.13655345756189907</v>
      </c>
      <c r="AK25" s="157">
        <v>-1.4342803464141296</v>
      </c>
      <c r="AL25" s="162">
        <v>-1.4321848178215468</v>
      </c>
    </row>
    <row r="26" spans="1:38" x14ac:dyDescent="0.25">
      <c r="A26" s="236"/>
      <c r="B26" s="186" t="s">
        <v>498</v>
      </c>
      <c r="C26" s="111" t="s">
        <v>499</v>
      </c>
      <c r="D26" s="112"/>
      <c r="E26" s="148"/>
      <c r="F26" s="160" t="s">
        <v>350</v>
      </c>
      <c r="G26" s="157">
        <v>3.6719599999999999</v>
      </c>
      <c r="H26" s="157">
        <v>3.7011461247086244</v>
      </c>
      <c r="I26" s="157">
        <v>3.9687667761226733</v>
      </c>
      <c r="J26" s="157">
        <v>3.7892514674220958</v>
      </c>
      <c r="K26" s="157">
        <v>3.4314017893130067</v>
      </c>
      <c r="L26" s="157">
        <v>3.5927581152469998</v>
      </c>
      <c r="M26" s="157">
        <v>3.6925473788022334</v>
      </c>
      <c r="N26" s="161">
        <v>0.1654798733177473</v>
      </c>
      <c r="O26" s="157">
        <v>-0.43515832438498769</v>
      </c>
      <c r="P26" s="162">
        <v>-0.24781552747097368</v>
      </c>
      <c r="Q26" s="160" t="s">
        <v>350</v>
      </c>
      <c r="R26" s="156">
        <v>4.0038784196676076</v>
      </c>
      <c r="S26" s="156">
        <v>3.9213053435827057</v>
      </c>
      <c r="T26" s="156">
        <v>3.9128581034113998</v>
      </c>
      <c r="U26" s="156">
        <v>4.1818777728838441</v>
      </c>
      <c r="V26" s="156">
        <v>4.1367893070438342</v>
      </c>
      <c r="W26" s="156">
        <v>4.1895754010382458</v>
      </c>
      <c r="X26" s="157">
        <v>4.0577140579379396</v>
      </c>
      <c r="Y26" s="161">
        <v>0.1165802997911458</v>
      </c>
      <c r="Z26" s="157">
        <v>0.91084106446259749</v>
      </c>
      <c r="AA26" s="162">
        <v>0.95907108039385847</v>
      </c>
      <c r="AB26" s="160" t="s">
        <v>350</v>
      </c>
      <c r="AC26" s="157">
        <v>5.4129885566776723</v>
      </c>
      <c r="AD26" s="157">
        <v>5.3622083322495557</v>
      </c>
      <c r="AE26" s="157">
        <v>5.2588045151242149</v>
      </c>
      <c r="AF26" s="157">
        <v>5.1373271894994286</v>
      </c>
      <c r="AG26" s="157">
        <v>5.1098337716306297</v>
      </c>
      <c r="AH26" s="157">
        <v>5.0357782151649628</v>
      </c>
      <c r="AI26" s="157">
        <v>5.2194900967244111</v>
      </c>
      <c r="AJ26" s="161">
        <v>0.13655345756189907</v>
      </c>
      <c r="AK26" s="157">
        <v>-1.4342803464141296</v>
      </c>
      <c r="AL26" s="162">
        <v>-1.4321848178215468</v>
      </c>
    </row>
    <row r="27" spans="1:38" ht="37.5" x14ac:dyDescent="0.25">
      <c r="A27" s="236"/>
      <c r="B27" s="186" t="s">
        <v>441</v>
      </c>
      <c r="C27" s="111" t="s">
        <v>30</v>
      </c>
      <c r="D27" s="112"/>
      <c r="E27" s="148"/>
      <c r="F27" s="160" t="s">
        <v>351</v>
      </c>
      <c r="G27" s="157">
        <v>4.0025120000000003</v>
      </c>
      <c r="H27" s="157">
        <v>4.1473517967365972</v>
      </c>
      <c r="I27" s="157">
        <v>4.2991759964950713</v>
      </c>
      <c r="J27" s="157">
        <v>4.0318434958923515</v>
      </c>
      <c r="K27" s="157">
        <v>3.6792256929886085</v>
      </c>
      <c r="L27" s="157">
        <v>3.8330960425827429</v>
      </c>
      <c r="M27" s="157">
        <v>3.998867504115895</v>
      </c>
      <c r="N27" s="161">
        <v>0.20123971568487814</v>
      </c>
      <c r="O27" s="157">
        <v>-0.86125617876102734</v>
      </c>
      <c r="P27" s="162">
        <v>-0.70048698149877131</v>
      </c>
      <c r="Q27" s="160" t="s">
        <v>351</v>
      </c>
      <c r="R27" s="156">
        <v>4.4023098891217067</v>
      </c>
      <c r="S27" s="156">
        <v>4.4287565113478484</v>
      </c>
      <c r="T27" s="156">
        <v>4.2812285234053746</v>
      </c>
      <c r="U27" s="156">
        <v>4.3975345954864498</v>
      </c>
      <c r="V27" s="156">
        <v>4.3398352913655049</v>
      </c>
      <c r="W27" s="156">
        <v>4.5695828158379781</v>
      </c>
      <c r="X27" s="157">
        <v>4.4032079377608104</v>
      </c>
      <c r="Y27" s="161">
        <v>8.8751894636193984E-2</v>
      </c>
      <c r="Z27" s="157">
        <v>0.74863909852878052</v>
      </c>
      <c r="AA27" s="162">
        <v>0.79361955323511424</v>
      </c>
      <c r="AB27" s="160" t="s">
        <v>351</v>
      </c>
      <c r="AC27" s="157">
        <v>5.3759214357543188</v>
      </c>
      <c r="AD27" s="157">
        <v>5.3810309788865807</v>
      </c>
      <c r="AE27" s="157">
        <v>5.2936214603107041</v>
      </c>
      <c r="AF27" s="157">
        <v>5.2884847946095137</v>
      </c>
      <c r="AG27" s="157">
        <v>5.4107875924844402</v>
      </c>
      <c r="AH27" s="157">
        <v>5.4776115963194743</v>
      </c>
      <c r="AI27" s="157">
        <v>5.3712429763941714</v>
      </c>
      <c r="AJ27" s="161">
        <v>6.5662989769370406E-2</v>
      </c>
      <c r="AK27" s="157">
        <v>0.37548672443508124</v>
      </c>
      <c r="AL27" s="162">
        <v>0.38424958650515872</v>
      </c>
    </row>
    <row r="28" spans="1:38" ht="37.5" x14ac:dyDescent="0.25">
      <c r="A28" s="236"/>
      <c r="B28" s="186" t="s">
        <v>442</v>
      </c>
      <c r="C28" s="111" t="s">
        <v>533</v>
      </c>
      <c r="D28" s="112"/>
      <c r="E28" s="148"/>
      <c r="F28" s="160" t="s">
        <v>352</v>
      </c>
      <c r="G28" s="157">
        <v>4.1757910000000003</v>
      </c>
      <c r="H28" s="157">
        <v>4.1772482188811191</v>
      </c>
      <c r="I28" s="157">
        <v>4.1669665818181816</v>
      </c>
      <c r="J28" s="157">
        <v>4.0370555512747872</v>
      </c>
      <c r="K28" s="157">
        <v>3.8649494948529535</v>
      </c>
      <c r="L28" s="157">
        <v>3.9934818710354598</v>
      </c>
      <c r="M28" s="157">
        <v>4.0692487863104168</v>
      </c>
      <c r="N28" s="161">
        <v>0.11624623192081769</v>
      </c>
      <c r="O28" s="157">
        <v>-0.88883235523460336</v>
      </c>
      <c r="P28" s="162">
        <v>-0.85328912796471812</v>
      </c>
      <c r="Q28" s="160" t="s">
        <v>352</v>
      </c>
      <c r="R28" s="156">
        <v>4.1499719599763649</v>
      </c>
      <c r="S28" s="156">
        <v>4.0722648690108247</v>
      </c>
      <c r="T28" s="156">
        <v>4.0173059111211078</v>
      </c>
      <c r="U28" s="156">
        <v>4.1986920047481862</v>
      </c>
      <c r="V28" s="156">
        <v>4.1238369867700619</v>
      </c>
      <c r="W28" s="156">
        <v>4.3703574997040748</v>
      </c>
      <c r="X28" s="157">
        <v>4.1554048718884369</v>
      </c>
      <c r="Y28" s="161">
        <v>0.11186900004191112</v>
      </c>
      <c r="Z28" s="157">
        <v>1.0402379619229407</v>
      </c>
      <c r="AA28" s="162">
        <v>1.0976351853314803</v>
      </c>
      <c r="AB28" s="160" t="s">
        <v>352</v>
      </c>
      <c r="AC28" s="157">
        <v>4.9241189874318376</v>
      </c>
      <c r="AD28" s="157">
        <v>4.9167741717933593</v>
      </c>
      <c r="AE28" s="157">
        <v>4.9123816687974262</v>
      </c>
      <c r="AF28" s="157">
        <v>4.9723575215919142</v>
      </c>
      <c r="AG28" s="157">
        <v>5.0682160845412643</v>
      </c>
      <c r="AH28" s="157">
        <v>5.3676841770834427</v>
      </c>
      <c r="AI28" s="157">
        <v>5.0269221018732066</v>
      </c>
      <c r="AJ28" s="161">
        <v>0.16156620726313073</v>
      </c>
      <c r="AK28" s="157">
        <v>1.7399882736734984</v>
      </c>
      <c r="AL28" s="162">
        <v>1.7637983208826258</v>
      </c>
    </row>
    <row r="29" spans="1:38" ht="37.5" x14ac:dyDescent="0.25">
      <c r="A29" s="236"/>
      <c r="B29" s="186" t="s">
        <v>443</v>
      </c>
      <c r="C29" s="111" t="s">
        <v>32</v>
      </c>
      <c r="D29" s="112"/>
      <c r="E29" s="148"/>
      <c r="F29" s="160" t="s">
        <v>353</v>
      </c>
      <c r="G29" s="157">
        <v>3.8858820000000001</v>
      </c>
      <c r="H29" s="157">
        <v>3.9453426205128208</v>
      </c>
      <c r="I29" s="157">
        <v>4.0747212030668134</v>
      </c>
      <c r="J29" s="157">
        <v>3.718946098016997</v>
      </c>
      <c r="K29" s="157">
        <v>3.2447488379559806</v>
      </c>
      <c r="L29" s="157">
        <v>3.4039071248875539</v>
      </c>
      <c r="M29" s="157">
        <v>3.7122579807400276</v>
      </c>
      <c r="N29" s="161">
        <v>0.29708111033460627</v>
      </c>
      <c r="O29" s="157">
        <v>-2.6137554569429011</v>
      </c>
      <c r="P29" s="162">
        <v>-2.3535155442033662</v>
      </c>
      <c r="Q29" s="160" t="s">
        <v>353</v>
      </c>
      <c r="R29" s="156">
        <v>4.2638370110809767</v>
      </c>
      <c r="S29" s="156">
        <v>4.156517833197011</v>
      </c>
      <c r="T29" s="156">
        <v>4.0755425841953494</v>
      </c>
      <c r="U29" s="156">
        <v>4.2112461267846166</v>
      </c>
      <c r="V29" s="156">
        <v>4.0648211969954078</v>
      </c>
      <c r="W29" s="156">
        <v>4.2525030466249616</v>
      </c>
      <c r="X29" s="157">
        <v>4.1707446331463869</v>
      </c>
      <c r="Y29" s="161">
        <v>7.9032278509357054E-2</v>
      </c>
      <c r="Z29" s="157">
        <v>-5.3219833134010575E-2</v>
      </c>
      <c r="AA29" s="162">
        <v>9.632837549844453E-4</v>
      </c>
      <c r="AB29" s="160" t="s">
        <v>353</v>
      </c>
      <c r="AC29" s="157">
        <v>4.7959204804479763</v>
      </c>
      <c r="AD29" s="157">
        <v>4.7847403881840593</v>
      </c>
      <c r="AE29" s="157">
        <v>4.7275857351998987</v>
      </c>
      <c r="AF29" s="157">
        <v>4.6601738300971256</v>
      </c>
      <c r="AG29" s="157">
        <v>4.7136767031604032</v>
      </c>
      <c r="AH29" s="157">
        <v>4.7585230530763551</v>
      </c>
      <c r="AI29" s="157">
        <v>4.740103365027637</v>
      </c>
      <c r="AJ29" s="161">
        <v>4.5991102737529176E-2</v>
      </c>
      <c r="AK29" s="157">
        <v>-0.15644388894808792</v>
      </c>
      <c r="AL29" s="162">
        <v>-0.15081323438665972</v>
      </c>
    </row>
    <row r="30" spans="1:38" ht="37.5" x14ac:dyDescent="0.25">
      <c r="A30" s="236"/>
      <c r="B30" s="186" t="s">
        <v>184</v>
      </c>
      <c r="C30" s="111" t="s">
        <v>33</v>
      </c>
      <c r="D30" s="112"/>
      <c r="E30" s="148"/>
      <c r="F30" s="160" t="s">
        <v>354</v>
      </c>
      <c r="G30" s="157">
        <v>3</v>
      </c>
      <c r="H30" s="157">
        <v>3</v>
      </c>
      <c r="I30" s="157">
        <v>3</v>
      </c>
      <c r="J30" s="157">
        <v>3.7</v>
      </c>
      <c r="K30" s="157">
        <v>3.7</v>
      </c>
      <c r="L30" s="157">
        <v>4.2</v>
      </c>
      <c r="M30" s="157">
        <v>3.4333333333333331</v>
      </c>
      <c r="N30" s="161">
        <v>0.46427960923947376</v>
      </c>
      <c r="O30" s="157">
        <v>6.9610375725068785</v>
      </c>
      <c r="P30" s="162">
        <v>7.3693693693693607</v>
      </c>
      <c r="Q30" s="160" t="s">
        <v>354</v>
      </c>
      <c r="R30" s="156">
        <v>4.382352941176471</v>
      </c>
      <c r="S30" s="156">
        <v>4.6352941176470583</v>
      </c>
      <c r="T30" s="156">
        <v>4.3999999999999995</v>
      </c>
      <c r="U30" s="156">
        <v>4.7941176470588234</v>
      </c>
      <c r="V30" s="156">
        <v>4.5764705882352947</v>
      </c>
      <c r="W30" s="156">
        <v>5</v>
      </c>
      <c r="X30" s="157">
        <v>4.6313725490196083</v>
      </c>
      <c r="Y30" s="161">
        <v>0.21638922881416645</v>
      </c>
      <c r="Z30" s="157">
        <v>2.672120249608434</v>
      </c>
      <c r="AA30" s="162">
        <v>2.8735021227866975</v>
      </c>
      <c r="AB30" s="160" t="s">
        <v>354</v>
      </c>
      <c r="AC30" s="157">
        <v>5.9999999999999991</v>
      </c>
      <c r="AD30" s="157">
        <v>6.0290322580645155</v>
      </c>
      <c r="AE30" s="157">
        <v>6.0516129032258066</v>
      </c>
      <c r="AF30" s="157">
        <v>6.193548387096774</v>
      </c>
      <c r="AG30" s="157">
        <v>6.2129032258064516</v>
      </c>
      <c r="AH30" s="157">
        <v>6.3161290322580657</v>
      </c>
      <c r="AI30" s="157">
        <v>6.1338709677419354</v>
      </c>
      <c r="AJ30" s="161">
        <v>0.1145312726621889</v>
      </c>
      <c r="AK30" s="157">
        <v>1.0322322648397275</v>
      </c>
      <c r="AL30" s="162">
        <v>1.0355586279740869</v>
      </c>
    </row>
    <row r="31" spans="1:38" x14ac:dyDescent="0.25">
      <c r="A31" s="236"/>
      <c r="B31" s="186" t="s">
        <v>506</v>
      </c>
      <c r="C31" s="111" t="s">
        <v>507</v>
      </c>
      <c r="D31" s="112"/>
      <c r="E31" s="148"/>
      <c r="F31" s="160" t="s">
        <v>355</v>
      </c>
      <c r="G31" s="157">
        <v>3.7160462499999998</v>
      </c>
      <c r="H31" s="157">
        <v>3.7674856590326344</v>
      </c>
      <c r="I31" s="157">
        <v>3.8352159453450163</v>
      </c>
      <c r="J31" s="157">
        <v>3.7519612862960336</v>
      </c>
      <c r="K31" s="157">
        <v>3.5022310064493851</v>
      </c>
      <c r="L31" s="157">
        <v>3.6876212596264395</v>
      </c>
      <c r="M31" s="157">
        <v>3.7100935677915849</v>
      </c>
      <c r="N31" s="161">
        <v>0.10364173131666571</v>
      </c>
      <c r="O31" s="157">
        <v>-0.15345537586544111</v>
      </c>
      <c r="P31" s="162">
        <v>-7.0257608978729902E-2</v>
      </c>
      <c r="Q31" s="160" t="s">
        <v>355</v>
      </c>
      <c r="R31" s="156">
        <v>4.1297443083298546</v>
      </c>
      <c r="S31" s="156">
        <v>4.0949730386830385</v>
      </c>
      <c r="T31" s="156">
        <v>4.0233713380137921</v>
      </c>
      <c r="U31" s="156">
        <v>4.1967388977678848</v>
      </c>
      <c r="V31" s="156">
        <v>4.0685939570180381</v>
      </c>
      <c r="W31" s="156">
        <v>4.2981108405417539</v>
      </c>
      <c r="X31" s="157">
        <v>4.1352553967257268</v>
      </c>
      <c r="Y31" s="161">
        <v>9.0292992606901767E-2</v>
      </c>
      <c r="Z31" s="157">
        <v>0.80240399307940358</v>
      </c>
      <c r="AA31" s="162">
        <v>0.8612514595376819</v>
      </c>
      <c r="AB31" s="160" t="s">
        <v>355</v>
      </c>
      <c r="AC31" s="157">
        <v>4.9239902259085335</v>
      </c>
      <c r="AD31" s="157">
        <v>4.9249912234256783</v>
      </c>
      <c r="AE31" s="157">
        <v>4.8911391515608775</v>
      </c>
      <c r="AF31" s="157">
        <v>4.9092862946391547</v>
      </c>
      <c r="AG31" s="157">
        <v>4.9801055789174953</v>
      </c>
      <c r="AH31" s="157">
        <v>5.0983740614585278</v>
      </c>
      <c r="AI31" s="157">
        <v>4.9546477559850448</v>
      </c>
      <c r="AJ31" s="161">
        <v>6.978031087956682E-2</v>
      </c>
      <c r="AK31" s="157">
        <v>0.69847713363540009</v>
      </c>
      <c r="AL31" s="162">
        <v>0.70427465140117107</v>
      </c>
    </row>
    <row r="32" spans="1:38" x14ac:dyDescent="0.25">
      <c r="A32" s="236"/>
      <c r="B32" s="186" t="s">
        <v>186</v>
      </c>
      <c r="C32" s="111" t="s">
        <v>35</v>
      </c>
      <c r="D32" s="112"/>
      <c r="E32" s="148"/>
      <c r="F32" s="160" t="s">
        <v>356</v>
      </c>
      <c r="G32" s="157">
        <v>3.6940031250000001</v>
      </c>
      <c r="H32" s="157">
        <v>3.7343158918706294</v>
      </c>
      <c r="I32" s="157">
        <v>3.9019913607338448</v>
      </c>
      <c r="J32" s="157">
        <v>3.7706063768590647</v>
      </c>
      <c r="K32" s="157">
        <v>3.4668163978811961</v>
      </c>
      <c r="L32" s="157">
        <v>3.6401896874367194</v>
      </c>
      <c r="M32" s="157">
        <v>3.7013204732969096</v>
      </c>
      <c r="N32" s="161">
        <v>0.13225021556161873</v>
      </c>
      <c r="O32" s="157">
        <v>-0.29306842398140187</v>
      </c>
      <c r="P32" s="162">
        <v>-0.16831103400237746</v>
      </c>
      <c r="Q32" s="160" t="s">
        <v>356</v>
      </c>
      <c r="R32" s="156">
        <v>4.0668113639987311</v>
      </c>
      <c r="S32" s="156">
        <v>4.0081391911328721</v>
      </c>
      <c r="T32" s="156">
        <v>3.9681147207125966</v>
      </c>
      <c r="U32" s="156">
        <v>4.1893083353258644</v>
      </c>
      <c r="V32" s="156">
        <v>4.1026916320309352</v>
      </c>
      <c r="W32" s="156">
        <v>4.2438431207900003</v>
      </c>
      <c r="X32" s="157">
        <v>4.0964847273318332</v>
      </c>
      <c r="Y32" s="161">
        <v>9.6205981143541147E-2</v>
      </c>
      <c r="Z32" s="157">
        <v>0.85584179082212053</v>
      </c>
      <c r="AA32" s="162">
        <v>0.90117653765515726</v>
      </c>
      <c r="AB32" s="160" t="s">
        <v>356</v>
      </c>
      <c r="AC32" s="157">
        <v>5.1684893912931029</v>
      </c>
      <c r="AD32" s="157">
        <v>5.1435997778376166</v>
      </c>
      <c r="AE32" s="157">
        <v>5.0749718333425466</v>
      </c>
      <c r="AF32" s="157">
        <v>5.0233067420692903</v>
      </c>
      <c r="AG32" s="157">
        <v>5.0449696752740616</v>
      </c>
      <c r="AH32" s="157">
        <v>5.0670761383117435</v>
      </c>
      <c r="AI32" s="157">
        <v>5.0870689263547266</v>
      </c>
      <c r="AJ32" s="161">
        <v>5.1976025883160346E-2</v>
      </c>
      <c r="AK32" s="157">
        <v>-0.39554576402434094</v>
      </c>
      <c r="AL32" s="162">
        <v>-0.39288089389799552</v>
      </c>
    </row>
    <row r="33" spans="1:38" s="117" customFormat="1" ht="19.5" thickBot="1" x14ac:dyDescent="0.3">
      <c r="A33" s="237"/>
      <c r="B33" s="187" t="s">
        <v>187</v>
      </c>
      <c r="C33" s="139" t="s">
        <v>36</v>
      </c>
      <c r="D33" s="140"/>
      <c r="E33" s="149"/>
      <c r="F33" s="163" t="s">
        <v>303</v>
      </c>
      <c r="G33" s="159">
        <v>3.7394438337499998</v>
      </c>
      <c r="H33" s="159">
        <v>3.790047981201341</v>
      </c>
      <c r="I33" s="159">
        <v>3.9281540442382257</v>
      </c>
      <c r="J33" s="159">
        <v>3.6824712884509561</v>
      </c>
      <c r="K33" s="159">
        <v>3.3632639660183461</v>
      </c>
      <c r="L33" s="159">
        <v>3.5751811480151998</v>
      </c>
      <c r="M33" s="159">
        <v>3.6797603769456781</v>
      </c>
      <c r="N33" s="164">
        <v>0.17726582059831936</v>
      </c>
      <c r="O33" s="159">
        <v>-0.89439720168690284</v>
      </c>
      <c r="P33" s="165">
        <v>-0.72491869329673886</v>
      </c>
      <c r="Q33" s="163" t="s">
        <v>303</v>
      </c>
      <c r="R33" s="158">
        <v>4.065519249132711</v>
      </c>
      <c r="S33" s="158">
        <v>3.939519132950748</v>
      </c>
      <c r="T33" s="158">
        <v>3.9004437015359001</v>
      </c>
      <c r="U33" s="158">
        <v>4.0457079087481658</v>
      </c>
      <c r="V33" s="158">
        <v>3.9331136289609891</v>
      </c>
      <c r="W33" s="158">
        <v>4.1698994901197297</v>
      </c>
      <c r="X33" s="159">
        <v>4.0090338519080406</v>
      </c>
      <c r="Y33" s="164">
        <v>9.3809503129019436E-2</v>
      </c>
      <c r="Z33" s="159">
        <v>0.50829668719234444</v>
      </c>
      <c r="AA33" s="165">
        <v>0.57408780322640851</v>
      </c>
      <c r="AB33" s="163" t="s">
        <v>303</v>
      </c>
      <c r="AC33" s="159">
        <v>4.9939587361865554</v>
      </c>
      <c r="AD33" s="159">
        <v>4.9502964465417012</v>
      </c>
      <c r="AE33" s="159">
        <v>4.8951763659937333</v>
      </c>
      <c r="AF33" s="159">
        <v>4.8497876088019218</v>
      </c>
      <c r="AG33" s="159">
        <v>4.8474452500447853</v>
      </c>
      <c r="AH33" s="159">
        <v>4.9284714751565177</v>
      </c>
      <c r="AI33" s="159">
        <v>4.910855980454202</v>
      </c>
      <c r="AJ33" s="164">
        <v>5.2864671703737015E-2</v>
      </c>
      <c r="AK33" s="159">
        <v>-0.26365252007091167</v>
      </c>
      <c r="AL33" s="165">
        <v>-0.25835205480057022</v>
      </c>
    </row>
    <row r="34" spans="1:38" ht="37.5" x14ac:dyDescent="0.25">
      <c r="A34" s="235" t="s">
        <v>540</v>
      </c>
      <c r="B34" s="188" t="s">
        <v>444</v>
      </c>
      <c r="C34" s="113" t="s">
        <v>37</v>
      </c>
      <c r="D34" s="114"/>
      <c r="E34" s="150"/>
      <c r="F34" s="160" t="s">
        <v>357</v>
      </c>
      <c r="G34" s="157">
        <v>3.9748649999999999</v>
      </c>
      <c r="H34" s="157">
        <v>3.9670180212121209</v>
      </c>
      <c r="I34" s="157">
        <v>4.2017600718510408</v>
      </c>
      <c r="J34" s="157">
        <v>4.2086926620396596</v>
      </c>
      <c r="K34" s="157">
        <v>3.9254944337165467</v>
      </c>
      <c r="L34" s="157">
        <v>3.9290504169692815</v>
      </c>
      <c r="M34" s="157">
        <v>4.0344801009647755</v>
      </c>
      <c r="N34" s="161">
        <v>0.12208671201001996</v>
      </c>
      <c r="O34" s="157">
        <v>-0.23159166695176925</v>
      </c>
      <c r="P34" s="162">
        <v>-0.15067623608698844</v>
      </c>
      <c r="Q34" s="160" t="s">
        <v>357</v>
      </c>
      <c r="R34" s="156">
        <v>4.2267804245140397</v>
      </c>
      <c r="S34" s="156">
        <v>4.186238290503665</v>
      </c>
      <c r="T34" s="156">
        <v>4.1017195399263349</v>
      </c>
      <c r="U34" s="156">
        <v>4.2490685748148467</v>
      </c>
      <c r="V34" s="156">
        <v>4.0426730941655933</v>
      </c>
      <c r="W34" s="156">
        <v>4.1616106513311495</v>
      </c>
      <c r="X34" s="157">
        <v>4.1482620301483175</v>
      </c>
      <c r="Y34" s="161">
        <v>7.0848526143727247E-2</v>
      </c>
      <c r="Z34" s="157">
        <v>-0.31028559923634846</v>
      </c>
      <c r="AA34" s="162">
        <v>-0.26022874272861873</v>
      </c>
      <c r="AB34" s="160" t="s">
        <v>357</v>
      </c>
      <c r="AC34" s="157">
        <v>5.5618729075390352</v>
      </c>
      <c r="AD34" s="157">
        <v>5.5736624286721872</v>
      </c>
      <c r="AE34" s="157">
        <v>5.5922723794214129</v>
      </c>
      <c r="AF34" s="157">
        <v>5.5438512357347625</v>
      </c>
      <c r="AG34" s="157">
        <v>5.4665062681997076</v>
      </c>
      <c r="AH34" s="157">
        <v>5.3326397486234285</v>
      </c>
      <c r="AI34" s="157">
        <v>5.5017864121302997</v>
      </c>
      <c r="AJ34" s="161">
        <v>9.4845773492214888E-2</v>
      </c>
      <c r="AK34" s="157">
        <v>-0.83823758047271157</v>
      </c>
      <c r="AL34" s="162">
        <v>-0.83279904212322231</v>
      </c>
    </row>
    <row r="35" spans="1:38" x14ac:dyDescent="0.25">
      <c r="A35" s="236"/>
      <c r="B35" s="188" t="s">
        <v>445</v>
      </c>
      <c r="C35" s="113" t="s">
        <v>38</v>
      </c>
      <c r="D35" s="114"/>
      <c r="E35" s="150"/>
      <c r="F35" s="160" t="s">
        <v>358</v>
      </c>
      <c r="G35" s="157">
        <v>3.7097509999999998</v>
      </c>
      <c r="H35" s="157">
        <v>3.8040797692307691</v>
      </c>
      <c r="I35" s="157">
        <v>4.0078270595837893</v>
      </c>
      <c r="J35" s="157">
        <v>4.1165527137393765</v>
      </c>
      <c r="K35" s="157">
        <v>4.094324673967578</v>
      </c>
      <c r="L35" s="157">
        <v>4.0663482732338299</v>
      </c>
      <c r="M35" s="157">
        <v>3.9664805816258899</v>
      </c>
      <c r="N35" s="161">
        <v>0.15429028150361002</v>
      </c>
      <c r="O35" s="157">
        <v>2.3210416982338611</v>
      </c>
      <c r="P35" s="162">
        <v>1.8776628212415769</v>
      </c>
      <c r="Q35" s="160" t="s">
        <v>358</v>
      </c>
      <c r="R35" s="156">
        <v>4.1219172373066266</v>
      </c>
      <c r="S35" s="156">
        <v>4.0866810978447505</v>
      </c>
      <c r="T35" s="156">
        <v>4.0577159457224568</v>
      </c>
      <c r="U35" s="156">
        <v>4.2243423350124001</v>
      </c>
      <c r="V35" s="156">
        <v>4.0436232634701401</v>
      </c>
      <c r="W35" s="156">
        <v>4.2269735972520781</v>
      </c>
      <c r="X35" s="157">
        <v>4.1278672478603653</v>
      </c>
      <c r="Y35" s="161">
        <v>8.1048212788979279E-2</v>
      </c>
      <c r="Z35" s="157">
        <v>0.50462639915496155</v>
      </c>
      <c r="AA35" s="162">
        <v>0.55981163375793397</v>
      </c>
      <c r="AB35" s="160" t="s">
        <v>358</v>
      </c>
      <c r="AC35" s="157">
        <v>5.2041013024862215</v>
      </c>
      <c r="AD35" s="157">
        <v>5.2025847602501365</v>
      </c>
      <c r="AE35" s="157">
        <v>5.2644937885127847</v>
      </c>
      <c r="AF35" s="157">
        <v>5.2350920881213199</v>
      </c>
      <c r="AG35" s="157">
        <v>5.1796708873093982</v>
      </c>
      <c r="AH35" s="157">
        <v>5.1537007625055287</v>
      </c>
      <c r="AI35" s="157">
        <v>5.2071084573398334</v>
      </c>
      <c r="AJ35" s="161">
        <v>3.9247485977046845E-2</v>
      </c>
      <c r="AK35" s="157">
        <v>-0.1944502093984668</v>
      </c>
      <c r="AL35" s="162">
        <v>-0.19153975545147528</v>
      </c>
    </row>
    <row r="36" spans="1:38" ht="37.5" x14ac:dyDescent="0.25">
      <c r="A36" s="236"/>
      <c r="B36" s="188" t="s">
        <v>446</v>
      </c>
      <c r="C36" s="113" t="s">
        <v>39</v>
      </c>
      <c r="D36" s="114"/>
      <c r="E36" s="150"/>
      <c r="F36" s="160" t="s">
        <v>359</v>
      </c>
      <c r="G36" s="157">
        <v>3.1509130000000001</v>
      </c>
      <c r="H36" s="157">
        <v>3.1934046578088582</v>
      </c>
      <c r="I36" s="157">
        <v>3.3804000230010955</v>
      </c>
      <c r="J36" s="157">
        <v>3.4527852209631726</v>
      </c>
      <c r="K36" s="157">
        <v>3.3682347488331721</v>
      </c>
      <c r="L36" s="157">
        <v>3.3947608601275112</v>
      </c>
      <c r="M36" s="157">
        <v>3.323416418455635</v>
      </c>
      <c r="N36" s="161">
        <v>0.11086224006237365</v>
      </c>
      <c r="O36" s="157">
        <v>1.8809987111638726</v>
      </c>
      <c r="P36" s="162">
        <v>1.5368642344899097</v>
      </c>
      <c r="Q36" s="160" t="s">
        <v>359</v>
      </c>
      <c r="R36" s="156" t="s">
        <v>54</v>
      </c>
      <c r="S36" s="156" t="s">
        <v>54</v>
      </c>
      <c r="T36" s="156" t="s">
        <v>54</v>
      </c>
      <c r="U36" s="156" t="s">
        <v>54</v>
      </c>
      <c r="V36" s="156" t="s">
        <v>54</v>
      </c>
      <c r="W36" s="156" t="s">
        <v>54</v>
      </c>
      <c r="X36" s="157" t="e">
        <v>#DIV/0!</v>
      </c>
      <c r="Y36" s="161" t="e">
        <v>#DIV/0!</v>
      </c>
      <c r="Z36" s="157" t="e">
        <v>#VALUE!</v>
      </c>
      <c r="AA36" s="162" t="e">
        <v>#VALUE!</v>
      </c>
      <c r="AB36" s="160" t="s">
        <v>359</v>
      </c>
      <c r="AC36" s="157" t="s">
        <v>54</v>
      </c>
      <c r="AD36" s="157" t="s">
        <v>54</v>
      </c>
      <c r="AE36" s="157" t="s">
        <v>54</v>
      </c>
      <c r="AF36" s="157" t="s">
        <v>54</v>
      </c>
      <c r="AG36" s="157" t="s">
        <v>54</v>
      </c>
      <c r="AH36" s="157" t="s">
        <v>54</v>
      </c>
      <c r="AI36" s="157" t="e">
        <v>#DIV/0!</v>
      </c>
      <c r="AJ36" s="161" t="e">
        <v>#DIV/0!</v>
      </c>
      <c r="AK36" s="157" t="e">
        <v>#VALUE!</v>
      </c>
      <c r="AL36" s="162" t="e">
        <v>#VALUE!</v>
      </c>
    </row>
    <row r="37" spans="1:38" ht="37.5" x14ac:dyDescent="0.25">
      <c r="A37" s="236"/>
      <c r="B37" s="188" t="s">
        <v>447</v>
      </c>
      <c r="C37" s="113" t="s">
        <v>40</v>
      </c>
      <c r="D37" s="114"/>
      <c r="E37" s="150"/>
      <c r="F37" s="160" t="s">
        <v>360</v>
      </c>
      <c r="G37" s="157">
        <v>3.8566980000000002</v>
      </c>
      <c r="H37" s="157">
        <v>3.860048572027972</v>
      </c>
      <c r="I37" s="157">
        <v>3.9737322584884995</v>
      </c>
      <c r="J37" s="157">
        <v>4.064268816997167</v>
      </c>
      <c r="K37" s="157">
        <v>3.957068045771873</v>
      </c>
      <c r="L37" s="157">
        <v>3.9047089670487733</v>
      </c>
      <c r="M37" s="157">
        <v>3.9360874433890474</v>
      </c>
      <c r="N37" s="161">
        <v>7.2292213477903405E-2</v>
      </c>
      <c r="O37" s="157">
        <v>0.30977569796812876</v>
      </c>
      <c r="P37" s="162">
        <v>0.26991407277463519</v>
      </c>
      <c r="Q37" s="160" t="s">
        <v>360</v>
      </c>
      <c r="R37" s="156">
        <v>4.2802754976418136</v>
      </c>
      <c r="S37" s="156">
        <v>4.203845096201384</v>
      </c>
      <c r="T37" s="156">
        <v>4.175207415986157</v>
      </c>
      <c r="U37" s="156">
        <v>4.3588446551442592</v>
      </c>
      <c r="V37" s="156">
        <v>4.215825745285481</v>
      </c>
      <c r="W37" s="156">
        <v>4.3561542271237563</v>
      </c>
      <c r="X37" s="157">
        <v>4.2619754279482081</v>
      </c>
      <c r="Y37" s="161">
        <v>7.910867205360142E-2</v>
      </c>
      <c r="Z37" s="157">
        <v>0.35206297071355142</v>
      </c>
      <c r="AA37" s="162">
        <v>0.39578051794921798</v>
      </c>
      <c r="AB37" s="160" t="s">
        <v>360</v>
      </c>
      <c r="AC37" s="157">
        <v>5.3236994964122246</v>
      </c>
      <c r="AD37" s="157">
        <v>5.3045186799472095</v>
      </c>
      <c r="AE37" s="157">
        <v>5.3065025844969851</v>
      </c>
      <c r="AF37" s="157">
        <v>5.2752716481660302</v>
      </c>
      <c r="AG37" s="157">
        <v>5.2401015089686949</v>
      </c>
      <c r="AH37" s="157">
        <v>5.1581867955331937</v>
      </c>
      <c r="AI37" s="157">
        <v>5.2569162434224221</v>
      </c>
      <c r="AJ37" s="161">
        <v>5.493988941165099E-2</v>
      </c>
      <c r="AK37" s="157">
        <v>-0.62967586432186584</v>
      </c>
      <c r="AL37" s="162">
        <v>-0.62827149639804736</v>
      </c>
    </row>
    <row r="38" spans="1:38" ht="37.5" x14ac:dyDescent="0.25">
      <c r="A38" s="236"/>
      <c r="B38" s="188" t="s">
        <v>448</v>
      </c>
      <c r="C38" s="113" t="s">
        <v>41</v>
      </c>
      <c r="D38" s="114"/>
      <c r="E38" s="150"/>
      <c r="F38" s="160" t="s">
        <v>361</v>
      </c>
      <c r="G38" s="157">
        <v>2.9742570000000002</v>
      </c>
      <c r="H38" s="157">
        <v>2.9203133797202803</v>
      </c>
      <c r="I38" s="157">
        <v>3.111142380722892</v>
      </c>
      <c r="J38" s="157">
        <v>3.2985969433427762</v>
      </c>
      <c r="K38" s="157">
        <v>3.1945704651637818</v>
      </c>
      <c r="L38" s="157">
        <v>3.1812604494803818</v>
      </c>
      <c r="M38" s="157">
        <v>3.1133567697383522</v>
      </c>
      <c r="N38" s="161">
        <v>0.13047343015201951</v>
      </c>
      <c r="O38" s="157">
        <v>1.6963072853366068</v>
      </c>
      <c r="P38" s="162">
        <v>1.4351631900965556</v>
      </c>
      <c r="Q38" s="160" t="s">
        <v>361</v>
      </c>
      <c r="R38" s="156">
        <v>4.6142103240353283</v>
      </c>
      <c r="S38" s="156">
        <v>4.5866227076045334</v>
      </c>
      <c r="T38" s="156">
        <v>4.4067986236514134</v>
      </c>
      <c r="U38" s="156">
        <v>4.4940947825424491</v>
      </c>
      <c r="V38" s="156">
        <v>4.2380989327067615</v>
      </c>
      <c r="W38" s="156">
        <v>4.4333459518849629</v>
      </c>
      <c r="X38" s="157">
        <v>4.4317921996780241</v>
      </c>
      <c r="Y38" s="161">
        <v>0.11488974947738265</v>
      </c>
      <c r="Z38" s="157">
        <v>-0.79653371811432283</v>
      </c>
      <c r="AA38" s="162">
        <v>-0.72537708543649604</v>
      </c>
      <c r="AB38" s="160" t="s">
        <v>361</v>
      </c>
      <c r="AC38" s="157">
        <v>5.659671538495064</v>
      </c>
      <c r="AD38" s="157">
        <v>5.6751862082696194</v>
      </c>
      <c r="AE38" s="157">
        <v>5.6485034027924748</v>
      </c>
      <c r="AF38" s="157">
        <v>5.4807094862238861</v>
      </c>
      <c r="AG38" s="157">
        <v>5.4156947118574763</v>
      </c>
      <c r="AH38" s="157">
        <v>5.4322396751646247</v>
      </c>
      <c r="AI38" s="157">
        <v>5.5304666968616161</v>
      </c>
      <c r="AJ38" s="161">
        <v>0.10970263194005725</v>
      </c>
      <c r="AK38" s="157">
        <v>-0.81693175424751852</v>
      </c>
      <c r="AL38" s="162">
        <v>-0.80947545959502154</v>
      </c>
    </row>
    <row r="39" spans="1:38" ht="37.5" x14ac:dyDescent="0.25">
      <c r="A39" s="236"/>
      <c r="B39" s="188" t="s">
        <v>194</v>
      </c>
      <c r="C39" s="113" t="s">
        <v>43</v>
      </c>
      <c r="D39" s="114"/>
      <c r="E39" s="150"/>
      <c r="F39" s="160" t="s">
        <v>362</v>
      </c>
      <c r="G39" s="157">
        <v>3.2516788386420923</v>
      </c>
      <c r="H39" s="157">
        <v>3.2784591964114163</v>
      </c>
      <c r="I39" s="157">
        <v>3.409155108025256</v>
      </c>
      <c r="J39" s="157">
        <v>3.4719278517746961</v>
      </c>
      <c r="K39" s="157">
        <v>3.3930131412515419</v>
      </c>
      <c r="L39" s="157">
        <v>3.3850317172330886</v>
      </c>
      <c r="M39" s="157">
        <v>3.3648776422230156</v>
      </c>
      <c r="N39" s="161">
        <v>7.6267239905335404E-2</v>
      </c>
      <c r="O39" s="157">
        <v>1.009861215909158</v>
      </c>
      <c r="P39" s="162">
        <v>0.82864426791582346</v>
      </c>
      <c r="Q39" s="160" t="s">
        <v>362</v>
      </c>
      <c r="R39" s="156">
        <v>3.7590596591031353</v>
      </c>
      <c r="S39" s="156">
        <v>3.7313214364373946</v>
      </c>
      <c r="T39" s="156">
        <v>3.6680554706516504</v>
      </c>
      <c r="U39" s="156">
        <v>3.830705154202322</v>
      </c>
      <c r="V39" s="156">
        <v>3.7216598929231037</v>
      </c>
      <c r="W39" s="156">
        <v>3.9014202789529739</v>
      </c>
      <c r="X39" s="157">
        <v>3.7706324466334884</v>
      </c>
      <c r="Y39" s="161">
        <v>8.388073654733004E-2</v>
      </c>
      <c r="Z39" s="157">
        <v>0.74620685964654765</v>
      </c>
      <c r="AA39" s="162">
        <v>0.79685648806304687</v>
      </c>
      <c r="AB39" s="160" t="s">
        <v>362</v>
      </c>
      <c r="AC39" s="157">
        <v>5.008291882383288</v>
      </c>
      <c r="AD39" s="157">
        <v>5.0102192897927731</v>
      </c>
      <c r="AE39" s="157">
        <v>5.0252098501654556</v>
      </c>
      <c r="AF39" s="157">
        <v>4.9873598724818491</v>
      </c>
      <c r="AG39" s="157">
        <v>4.9762492800749021</v>
      </c>
      <c r="AH39" s="157">
        <v>4.9424706726344843</v>
      </c>
      <c r="AI39" s="157">
        <v>4.9883017930298932</v>
      </c>
      <c r="AJ39" s="161">
        <v>2.8597983234558054E-2</v>
      </c>
      <c r="AK39" s="157">
        <v>-0.26424172509397215</v>
      </c>
      <c r="AL39" s="162">
        <v>-0.26341789575521357</v>
      </c>
    </row>
    <row r="40" spans="1:38" ht="37.5" x14ac:dyDescent="0.25">
      <c r="A40" s="236"/>
      <c r="B40" s="188" t="s">
        <v>449</v>
      </c>
      <c r="C40" s="113" t="s">
        <v>44</v>
      </c>
      <c r="D40" s="114"/>
      <c r="E40" s="150"/>
      <c r="F40" s="160" t="s">
        <v>363</v>
      </c>
      <c r="G40" s="157">
        <v>4.6801870000000001</v>
      </c>
      <c r="H40" s="157">
        <v>4.7289308979020976</v>
      </c>
      <c r="I40" s="157">
        <v>5.1772585877327497</v>
      </c>
      <c r="J40" s="157">
        <v>5.3249202821529744</v>
      </c>
      <c r="K40" s="157">
        <v>5.0964408166379602</v>
      </c>
      <c r="L40" s="157">
        <v>5.0157090166489864</v>
      </c>
      <c r="M40" s="157">
        <v>5.0039077668457947</v>
      </c>
      <c r="N40" s="161">
        <v>0.23173569363540317</v>
      </c>
      <c r="O40" s="157">
        <v>1.745985300922559</v>
      </c>
      <c r="P40" s="162">
        <v>1.4998610170809501</v>
      </c>
      <c r="Q40" s="160" t="s">
        <v>363</v>
      </c>
      <c r="R40" s="156">
        <v>4.5277696151684106</v>
      </c>
      <c r="S40" s="156">
        <v>4.412279825229863</v>
      </c>
      <c r="T40" s="156">
        <v>4.4076763975483191</v>
      </c>
      <c r="U40" s="156">
        <v>4.6201633136594351</v>
      </c>
      <c r="V40" s="156">
        <v>4.4411643715128806</v>
      </c>
      <c r="W40" s="156">
        <v>4.7687671123825428</v>
      </c>
      <c r="X40" s="157">
        <v>4.5300102040666079</v>
      </c>
      <c r="Y40" s="161">
        <v>0.14272493035086942</v>
      </c>
      <c r="Z40" s="157">
        <v>1.0425641175676903</v>
      </c>
      <c r="AA40" s="162">
        <v>1.1336025183207532</v>
      </c>
      <c r="AB40" s="160" t="s">
        <v>363</v>
      </c>
      <c r="AC40" s="157">
        <v>6.2654760663286071</v>
      </c>
      <c r="AD40" s="157">
        <v>6.2783738075266564</v>
      </c>
      <c r="AE40" s="157">
        <v>6.2403889593697421</v>
      </c>
      <c r="AF40" s="157">
        <v>6.2282997423277369</v>
      </c>
      <c r="AG40" s="157">
        <v>6.2431452626936199</v>
      </c>
      <c r="AH40" s="157">
        <v>6.2663418958556507</v>
      </c>
      <c r="AI40" s="157">
        <v>6.2513099335546816</v>
      </c>
      <c r="AJ40" s="161">
        <v>1.8296511102977205E-2</v>
      </c>
      <c r="AK40" s="157">
        <v>2.763658059068419E-3</v>
      </c>
      <c r="AL40" s="162">
        <v>3.4054716513853833E-3</v>
      </c>
    </row>
    <row r="41" spans="1:38" ht="42" customHeight="1" x14ac:dyDescent="0.25">
      <c r="A41" s="236"/>
      <c r="B41" s="188" t="s">
        <v>198</v>
      </c>
      <c r="C41" s="113" t="s">
        <v>47</v>
      </c>
      <c r="D41" s="114"/>
      <c r="E41" s="150"/>
      <c r="F41" s="160" t="s">
        <v>364</v>
      </c>
      <c r="G41" s="157">
        <v>4.2445451905137164</v>
      </c>
      <c r="H41" s="157">
        <v>4.6364673851060756</v>
      </c>
      <c r="I41" s="157">
        <v>4.6529882892934111</v>
      </c>
      <c r="J41" s="157">
        <v>4.8001981961879396</v>
      </c>
      <c r="K41" s="157">
        <v>4.901599417606965</v>
      </c>
      <c r="L41" s="157">
        <v>4.9338576167219212</v>
      </c>
      <c r="M41" s="157">
        <v>4.6949426825716714</v>
      </c>
      <c r="N41" s="161">
        <v>0.23054410547775261</v>
      </c>
      <c r="O41" s="157">
        <v>3.8338273696256087</v>
      </c>
      <c r="P41" s="162">
        <v>3.1048400685511623</v>
      </c>
      <c r="Q41" s="160" t="s">
        <v>364</v>
      </c>
      <c r="R41" s="156">
        <v>3.9162818812599869</v>
      </c>
      <c r="S41" s="156">
        <v>3.9044494317517975</v>
      </c>
      <c r="T41" s="156">
        <v>3.8334348337201702</v>
      </c>
      <c r="U41" s="156">
        <v>4.1254638466247462</v>
      </c>
      <c r="V41" s="156">
        <v>4.1477212004354653</v>
      </c>
      <c r="W41" s="156">
        <v>4.3470558316397421</v>
      </c>
      <c r="X41" s="157">
        <v>4.0716250288343847</v>
      </c>
      <c r="Y41" s="161">
        <v>0.18397479287982668</v>
      </c>
      <c r="Z41" s="157">
        <v>2.1090545419820694</v>
      </c>
      <c r="AA41" s="162">
        <v>2.1684788430624602</v>
      </c>
      <c r="AB41" s="160" t="s">
        <v>364</v>
      </c>
      <c r="AC41" s="157">
        <v>5.6566898679912914</v>
      </c>
      <c r="AD41" s="157">
        <v>5.7914267146354383</v>
      </c>
      <c r="AE41" s="157">
        <v>5.9133612158371802</v>
      </c>
      <c r="AF41" s="157">
        <v>5.8760008631265395</v>
      </c>
      <c r="AG41" s="157">
        <v>5.9432360721826951</v>
      </c>
      <c r="AH41" s="157">
        <v>5.9418867096011603</v>
      </c>
      <c r="AI41" s="157">
        <v>5.8931823150766025</v>
      </c>
      <c r="AJ41" s="161">
        <v>5.6451907309848982E-2</v>
      </c>
      <c r="AK41" s="157">
        <v>0.9886111629448191</v>
      </c>
      <c r="AL41" s="162">
        <v>0.99541364800110888</v>
      </c>
    </row>
    <row r="42" spans="1:38" s="117" customFormat="1" ht="19.5" thickBot="1" x14ac:dyDescent="0.3">
      <c r="A42" s="237"/>
      <c r="B42" s="187" t="s">
        <v>199</v>
      </c>
      <c r="C42" s="139" t="s">
        <v>48</v>
      </c>
      <c r="D42" s="140"/>
      <c r="E42" s="149"/>
      <c r="F42" s="163" t="s">
        <v>306</v>
      </c>
      <c r="G42" s="159">
        <v>3.7481120145779041</v>
      </c>
      <c r="H42" s="159">
        <v>3.9574632907587457</v>
      </c>
      <c r="I42" s="159">
        <v>4.0310716986593338</v>
      </c>
      <c r="J42" s="159">
        <v>4.1360630239813183</v>
      </c>
      <c r="K42" s="159">
        <v>4.1473062794292535</v>
      </c>
      <c r="L42" s="159">
        <v>4.1594446669775049</v>
      </c>
      <c r="M42" s="159">
        <v>4.0299101623973437</v>
      </c>
      <c r="N42" s="164">
        <v>0.14519501867295487</v>
      </c>
      <c r="O42" s="159">
        <v>2.6374130978066956</v>
      </c>
      <c r="P42" s="165">
        <v>2.1229139188191137</v>
      </c>
      <c r="Q42" s="163" t="s">
        <v>306</v>
      </c>
      <c r="R42" s="158">
        <v>3.8376707701815613</v>
      </c>
      <c r="S42" s="158">
        <v>3.8178854340945967</v>
      </c>
      <c r="T42" s="158">
        <v>3.7507451521859103</v>
      </c>
      <c r="U42" s="158">
        <v>3.978084500413535</v>
      </c>
      <c r="V42" s="158">
        <v>3.9346905466792852</v>
      </c>
      <c r="W42" s="158">
        <v>4.1242380552963578</v>
      </c>
      <c r="X42" s="159">
        <v>3.9211287377339374</v>
      </c>
      <c r="Y42" s="164">
        <v>0.1299007485856212</v>
      </c>
      <c r="Z42" s="159">
        <v>1.4507360253107837</v>
      </c>
      <c r="AA42" s="165">
        <v>1.502713356286689</v>
      </c>
      <c r="AB42" s="163" t="s">
        <v>306</v>
      </c>
      <c r="AC42" s="159">
        <v>5.3324908751872879</v>
      </c>
      <c r="AD42" s="159">
        <v>5.4008230022141062</v>
      </c>
      <c r="AE42" s="159">
        <v>5.4692855330013188</v>
      </c>
      <c r="AF42" s="159">
        <v>5.4316803678041925</v>
      </c>
      <c r="AG42" s="159">
        <v>5.4597426761288004</v>
      </c>
      <c r="AH42" s="159">
        <v>5.4421786911178209</v>
      </c>
      <c r="AI42" s="159">
        <v>5.4407420540532483</v>
      </c>
      <c r="AJ42" s="164">
        <v>2.3889171660753116E-2</v>
      </c>
      <c r="AK42" s="159">
        <v>0.40805057230155484</v>
      </c>
      <c r="AL42" s="165">
        <v>0.41128655585547236</v>
      </c>
    </row>
    <row r="43" spans="1:38" s="117" customFormat="1" ht="57" thickBot="1" x14ac:dyDescent="0.3">
      <c r="A43" s="194" t="s">
        <v>541</v>
      </c>
      <c r="B43" s="187" t="s">
        <v>205</v>
      </c>
      <c r="C43" s="141" t="s">
        <v>55</v>
      </c>
      <c r="D43" s="140"/>
      <c r="E43" s="149"/>
      <c r="F43" s="163" t="s">
        <v>307</v>
      </c>
      <c r="G43" s="159">
        <v>4.9573112945858631</v>
      </c>
      <c r="H43" s="159">
        <v>5.5555029328527441</v>
      </c>
      <c r="I43" s="159">
        <v>4.8295428571428571</v>
      </c>
      <c r="J43" s="159">
        <v>4.266550774526678</v>
      </c>
      <c r="K43" s="159">
        <v>4.7710466165413532</v>
      </c>
      <c r="L43" s="159">
        <v>4.7849259715326058</v>
      </c>
      <c r="M43" s="159">
        <v>4.8608134078636835</v>
      </c>
      <c r="N43" s="164">
        <v>0.37856049336303782</v>
      </c>
      <c r="O43" s="159">
        <v>-0.70535982167265754</v>
      </c>
      <c r="P43" s="165">
        <v>-0.10849046530660988</v>
      </c>
      <c r="Q43" s="163" t="s">
        <v>307</v>
      </c>
      <c r="R43" s="159">
        <v>4.6255133790612364</v>
      </c>
      <c r="S43" s="164">
        <v>4.8863687722664704</v>
      </c>
      <c r="T43" s="164">
        <v>4.6320770983971977</v>
      </c>
      <c r="U43" s="164">
        <v>4.8951389832182812</v>
      </c>
      <c r="V43" s="164">
        <v>4.8827862857920836</v>
      </c>
      <c r="W43" s="164">
        <v>4.8798528540568666</v>
      </c>
      <c r="X43" s="159">
        <v>4.800289562132023</v>
      </c>
      <c r="Y43" s="164">
        <v>0.12137010687621561</v>
      </c>
      <c r="Z43" s="159">
        <v>1.0763049509005862</v>
      </c>
      <c r="AA43" s="165">
        <v>1.1604197254204474</v>
      </c>
      <c r="AB43" s="163" t="s">
        <v>307</v>
      </c>
      <c r="AC43" s="159">
        <v>4.948782461749575</v>
      </c>
      <c r="AD43" s="164">
        <v>5.1045995355418645</v>
      </c>
      <c r="AE43" s="164">
        <v>4.9414885320652004</v>
      </c>
      <c r="AF43" s="164">
        <v>4.9747872954531989</v>
      </c>
      <c r="AG43" s="164">
        <v>5.0643691054235154</v>
      </c>
      <c r="AH43" s="164">
        <v>5.202370481808372</v>
      </c>
      <c r="AI43" s="159">
        <v>5.0393995686736206</v>
      </c>
      <c r="AJ43" s="164">
        <v>9.4345825716552742E-2</v>
      </c>
      <c r="AK43" s="159">
        <v>1.004467335499859</v>
      </c>
      <c r="AL43" s="165">
        <v>1.0305490766496561</v>
      </c>
    </row>
    <row r="44" spans="1:38" ht="37.5" x14ac:dyDescent="0.25">
      <c r="A44" s="235" t="s">
        <v>542</v>
      </c>
      <c r="B44" s="188" t="s">
        <v>450</v>
      </c>
      <c r="C44" s="115" t="s">
        <v>56</v>
      </c>
      <c r="D44" s="114"/>
      <c r="E44" s="150"/>
      <c r="F44" s="160" t="s">
        <v>365</v>
      </c>
      <c r="G44" s="157">
        <v>5.8144439999999999</v>
      </c>
      <c r="H44" s="157">
        <v>5.8269995589743591</v>
      </c>
      <c r="I44" s="157">
        <v>6.1208902887185115</v>
      </c>
      <c r="J44" s="157">
        <v>6.1633469614730876</v>
      </c>
      <c r="K44" s="157">
        <v>5.7112233467643545</v>
      </c>
      <c r="L44" s="157">
        <v>5.7112233467643545</v>
      </c>
      <c r="M44" s="157">
        <v>5.8913545837824453</v>
      </c>
      <c r="N44" s="161">
        <v>0.18331113149390166</v>
      </c>
      <c r="O44" s="157">
        <v>-0.35759748225139276</v>
      </c>
      <c r="P44" s="162">
        <v>-0.27650145036079987</v>
      </c>
      <c r="Q44" s="160" t="s">
        <v>365</v>
      </c>
      <c r="R44" s="157" t="s">
        <v>54</v>
      </c>
      <c r="S44" s="157" t="s">
        <v>54</v>
      </c>
      <c r="T44" s="157" t="s">
        <v>54</v>
      </c>
      <c r="U44" s="157" t="s">
        <v>54</v>
      </c>
      <c r="V44" s="157" t="s">
        <v>54</v>
      </c>
      <c r="W44" s="157" t="s">
        <v>54</v>
      </c>
      <c r="X44" s="157" t="e">
        <v>#DIV/0!</v>
      </c>
      <c r="Y44" s="161" t="e">
        <v>#DIV/0!</v>
      </c>
      <c r="Z44" s="157" t="e">
        <v>#VALUE!</v>
      </c>
      <c r="AA44" s="162" t="e">
        <v>#VALUE!</v>
      </c>
      <c r="AB44" s="160" t="s">
        <v>365</v>
      </c>
      <c r="AC44" s="157" t="s">
        <v>54</v>
      </c>
      <c r="AD44" s="157" t="s">
        <v>54</v>
      </c>
      <c r="AE44" s="157" t="s">
        <v>54</v>
      </c>
      <c r="AF44" s="157" t="s">
        <v>54</v>
      </c>
      <c r="AG44" s="157" t="s">
        <v>54</v>
      </c>
      <c r="AH44" s="157" t="s">
        <v>54</v>
      </c>
      <c r="AI44" s="157" t="e">
        <v>#DIV/0!</v>
      </c>
      <c r="AJ44" s="161" t="e">
        <v>#DIV/0!</v>
      </c>
      <c r="AK44" s="157" t="e">
        <v>#VALUE!</v>
      </c>
      <c r="AL44" s="162" t="e">
        <v>#VALUE!</v>
      </c>
    </row>
    <row r="45" spans="1:38" ht="37.5" x14ac:dyDescent="0.25">
      <c r="A45" s="236"/>
      <c r="B45" s="188" t="s">
        <v>451</v>
      </c>
      <c r="C45" s="115" t="s">
        <v>57</v>
      </c>
      <c r="D45" s="114"/>
      <c r="E45" s="150"/>
      <c r="F45" s="160" t="s">
        <v>366</v>
      </c>
      <c r="G45" s="157">
        <v>5.4686009999999996</v>
      </c>
      <c r="H45" s="157">
        <v>5.4323679671328673</v>
      </c>
      <c r="I45" s="157">
        <v>5.6073905375684561</v>
      </c>
      <c r="J45" s="157">
        <v>5.7474560186968837</v>
      </c>
      <c r="K45" s="157">
        <v>5.5564363355036246</v>
      </c>
      <c r="L45" s="157">
        <v>5.5564363355036246</v>
      </c>
      <c r="M45" s="157">
        <v>5.5614480324009099</v>
      </c>
      <c r="N45" s="161">
        <v>0.10168755547738009</v>
      </c>
      <c r="O45" s="157">
        <v>0.31919095046075707</v>
      </c>
      <c r="P45" s="162">
        <v>0.34672053594302366</v>
      </c>
      <c r="Q45" s="160" t="s">
        <v>366</v>
      </c>
      <c r="R45" s="157">
        <v>5.2039448683676106</v>
      </c>
      <c r="S45" s="157">
        <v>4.9279882119534628</v>
      </c>
      <c r="T45" s="157">
        <v>5.0913470035905348</v>
      </c>
      <c r="U45" s="157">
        <v>5.5493973975778088</v>
      </c>
      <c r="V45" s="157">
        <v>5.5142186695755919</v>
      </c>
      <c r="W45" s="157">
        <v>5.5846146140718966</v>
      </c>
      <c r="X45" s="157">
        <v>5.3119184608561509</v>
      </c>
      <c r="Y45" s="161">
        <v>0.25146149879941299</v>
      </c>
      <c r="Z45" s="157">
        <v>1.4219845652614138</v>
      </c>
      <c r="AA45" s="162">
        <v>1.530286656870028</v>
      </c>
      <c r="AB45" s="160" t="s">
        <v>366</v>
      </c>
      <c r="AC45" s="157">
        <v>6.5043799666054873</v>
      </c>
      <c r="AD45" s="157">
        <v>6.3729284683490395</v>
      </c>
      <c r="AE45" s="157">
        <v>6.3030051540470318</v>
      </c>
      <c r="AF45" s="157">
        <v>6.4154915408311419</v>
      </c>
      <c r="AG45" s="157">
        <v>6.5343759298135664</v>
      </c>
      <c r="AH45" s="157">
        <v>6.5343759298135664</v>
      </c>
      <c r="AI45" s="157">
        <v>6.4440928315766373</v>
      </c>
      <c r="AJ45" s="161">
        <v>8.729714340601355E-2</v>
      </c>
      <c r="AK45" s="157">
        <v>9.2063451236557015E-2</v>
      </c>
      <c r="AL45" s="162">
        <v>0.10391364811497272</v>
      </c>
    </row>
    <row r="46" spans="1:38" ht="37.5" x14ac:dyDescent="0.25">
      <c r="A46" s="236"/>
      <c r="B46" s="188" t="s">
        <v>452</v>
      </c>
      <c r="C46" s="115" t="s">
        <v>58</v>
      </c>
      <c r="D46" s="114"/>
      <c r="E46" s="150"/>
      <c r="F46" s="160" t="s">
        <v>367</v>
      </c>
      <c r="G46" s="157">
        <v>5.3404420000000004</v>
      </c>
      <c r="H46" s="157">
        <v>5.3032443638694637</v>
      </c>
      <c r="I46" s="157">
        <v>5.458875977437021</v>
      </c>
      <c r="J46" s="157">
        <v>5.5174081628895184</v>
      </c>
      <c r="K46" s="157">
        <v>5.2933388222819229</v>
      </c>
      <c r="L46" s="157">
        <v>5.2933388222819229</v>
      </c>
      <c r="M46" s="157">
        <v>5.3677746914599753</v>
      </c>
      <c r="N46" s="161">
        <v>8.8206440166139571E-2</v>
      </c>
      <c r="O46" s="157">
        <v>-0.1770274607565514</v>
      </c>
      <c r="P46" s="162">
        <v>-0.15015468604996363</v>
      </c>
      <c r="Q46" s="160" t="s">
        <v>367</v>
      </c>
      <c r="R46" s="157">
        <v>5.0586486553514529</v>
      </c>
      <c r="S46" s="157">
        <v>4.8239863373715819</v>
      </c>
      <c r="T46" s="157">
        <v>5.0932856805961153</v>
      </c>
      <c r="U46" s="157">
        <v>5.6286368452687947</v>
      </c>
      <c r="V46" s="157">
        <v>5.5776169108164151</v>
      </c>
      <c r="W46" s="157">
        <v>5.6377047107228382</v>
      </c>
      <c r="X46" s="157">
        <v>5.3033131900211989</v>
      </c>
      <c r="Y46" s="161">
        <v>0.32316719664758825</v>
      </c>
      <c r="Z46" s="157">
        <v>2.191214736502789</v>
      </c>
      <c r="AA46" s="162">
        <v>2.325091855181638</v>
      </c>
      <c r="AB46" s="160" t="s">
        <v>367</v>
      </c>
      <c r="AC46" s="157">
        <v>6.1371338655703269</v>
      </c>
      <c r="AD46" s="157">
        <v>6.0501014880137447</v>
      </c>
      <c r="AE46" s="157">
        <v>6.0312267728070372</v>
      </c>
      <c r="AF46" s="157">
        <v>6.1788369399804024</v>
      </c>
      <c r="AG46" s="157">
        <v>6.3403546125988397</v>
      </c>
      <c r="AH46" s="157">
        <v>6.3403546125988397</v>
      </c>
      <c r="AI46" s="157">
        <v>6.1796680485948654</v>
      </c>
      <c r="AJ46" s="161">
        <v>0.1240110862975833</v>
      </c>
      <c r="AK46" s="157">
        <v>0.65366438990697162</v>
      </c>
      <c r="AL46" s="162">
        <v>0.6662754950915728</v>
      </c>
    </row>
    <row r="47" spans="1:38" x14ac:dyDescent="0.25">
      <c r="A47" s="236"/>
      <c r="B47" s="188" t="s">
        <v>209</v>
      </c>
      <c r="C47" s="115" t="s">
        <v>59</v>
      </c>
      <c r="D47" s="114"/>
      <c r="E47" s="150"/>
      <c r="F47" s="160" t="s">
        <v>368</v>
      </c>
      <c r="G47" s="157">
        <v>6.4011377896432418</v>
      </c>
      <c r="H47" s="157">
        <v>6.3883294247433104</v>
      </c>
      <c r="I47" s="157">
        <v>6.4262714961100063</v>
      </c>
      <c r="J47" s="157">
        <v>6.4361267889802081</v>
      </c>
      <c r="K47" s="157">
        <v>6.5181048677134497</v>
      </c>
      <c r="L47" s="157">
        <v>6.5143131904706566</v>
      </c>
      <c r="M47" s="157">
        <v>6.4473805929434791</v>
      </c>
      <c r="N47" s="161">
        <v>5.1120079305349182E-2</v>
      </c>
      <c r="O47" s="157">
        <v>0.35113566383986328</v>
      </c>
      <c r="P47" s="162">
        <v>0.35254766421277672</v>
      </c>
      <c r="Q47" s="160" t="s">
        <v>368</v>
      </c>
      <c r="R47" s="157">
        <v>6.0263666522756729</v>
      </c>
      <c r="S47" s="157">
        <v>5.952294254745488</v>
      </c>
      <c r="T47" s="157">
        <v>5.9327323220151928</v>
      </c>
      <c r="U47" s="157">
        <v>6.3394134511657789</v>
      </c>
      <c r="V47" s="157">
        <v>6.3568663201662305</v>
      </c>
      <c r="W47" s="157">
        <v>6.3677852362148846</v>
      </c>
      <c r="X47" s="157">
        <v>6.1625763727638754</v>
      </c>
      <c r="Y47" s="161">
        <v>0.19439245457601229</v>
      </c>
      <c r="Z47" s="157">
        <v>1.1082448067184947</v>
      </c>
      <c r="AA47" s="162">
        <v>1.1488319743604203</v>
      </c>
      <c r="AB47" s="160" t="s">
        <v>368</v>
      </c>
      <c r="AC47" s="157">
        <v>6.8833652119179423</v>
      </c>
      <c r="AD47" s="157">
        <v>6.8696101454267389</v>
      </c>
      <c r="AE47" s="157">
        <v>6.8657674072726618</v>
      </c>
      <c r="AF47" s="157">
        <v>6.8690478400700021</v>
      </c>
      <c r="AG47" s="157">
        <v>6.881247045944586</v>
      </c>
      <c r="AH47" s="157">
        <v>6.8787402693026571</v>
      </c>
      <c r="AI47" s="157">
        <v>6.8746296533224323</v>
      </c>
      <c r="AJ47" s="161">
        <v>6.7316235854213936E-3</v>
      </c>
      <c r="AK47" s="157">
        <v>-1.3441640756628459E-2</v>
      </c>
      <c r="AL47" s="162">
        <v>-1.3364315574171393E-2</v>
      </c>
    </row>
    <row r="48" spans="1:38" ht="37.5" x14ac:dyDescent="0.25">
      <c r="A48" s="236"/>
      <c r="B48" s="188" t="s">
        <v>453</v>
      </c>
      <c r="C48" s="115" t="s">
        <v>60</v>
      </c>
      <c r="D48" s="114"/>
      <c r="E48" s="150"/>
      <c r="F48" s="160" t="s">
        <v>369</v>
      </c>
      <c r="G48" s="157">
        <v>3.7985929999999999</v>
      </c>
      <c r="H48" s="157">
        <v>3.9182116629370629</v>
      </c>
      <c r="I48" s="157">
        <v>4.0718819305585985</v>
      </c>
      <c r="J48" s="157">
        <v>4.0244412007082158</v>
      </c>
      <c r="K48" s="157">
        <v>3.9742611977645144</v>
      </c>
      <c r="L48" s="157">
        <v>4.1640184642599642</v>
      </c>
      <c r="M48" s="157">
        <v>3.991901242704726</v>
      </c>
      <c r="N48" s="161">
        <v>0.11560673228793038</v>
      </c>
      <c r="O48" s="157">
        <v>1.8539735835310323</v>
      </c>
      <c r="P48" s="162">
        <v>1.8867334684171677</v>
      </c>
      <c r="Q48" s="160" t="s">
        <v>369</v>
      </c>
      <c r="R48" s="157">
        <v>3.6735509359052516</v>
      </c>
      <c r="S48" s="157">
        <v>3.610616058832484</v>
      </c>
      <c r="T48" s="157">
        <v>3.4271508845513754</v>
      </c>
      <c r="U48" s="157">
        <v>3.6393212358098026</v>
      </c>
      <c r="V48" s="157">
        <v>3.6384615657806485</v>
      </c>
      <c r="W48" s="157">
        <v>3.7951645364533912</v>
      </c>
      <c r="X48" s="157">
        <v>3.6307108695554926</v>
      </c>
      <c r="Y48" s="161">
        <v>0.10866995939762955</v>
      </c>
      <c r="Z48" s="157">
        <v>0.65350638059795685</v>
      </c>
      <c r="AA48" s="162">
        <v>0.73592646798359418</v>
      </c>
      <c r="AB48" s="160" t="s">
        <v>369</v>
      </c>
      <c r="AC48" s="157">
        <v>4.9124651489358824</v>
      </c>
      <c r="AD48" s="157">
        <v>4.8692099505628264</v>
      </c>
      <c r="AE48" s="157">
        <v>4.8504795525541597</v>
      </c>
      <c r="AF48" s="157">
        <v>4.9337340448227929</v>
      </c>
      <c r="AG48" s="157">
        <v>4.9841412448755502</v>
      </c>
      <c r="AH48" s="157">
        <v>5.0141707695894979</v>
      </c>
      <c r="AI48" s="157">
        <v>4.9273667852234517</v>
      </c>
      <c r="AJ48" s="161">
        <v>5.8187535456123984E-2</v>
      </c>
      <c r="AK48" s="157">
        <v>0.41068450509067489</v>
      </c>
      <c r="AL48" s="162">
        <v>0.41508289192144776</v>
      </c>
    </row>
    <row r="49" spans="1:38" x14ac:dyDescent="0.25">
      <c r="A49" s="236"/>
      <c r="B49" s="188" t="s">
        <v>211</v>
      </c>
      <c r="C49" s="115" t="s">
        <v>61</v>
      </c>
      <c r="D49" s="114"/>
      <c r="E49" s="150"/>
      <c r="F49" s="160" t="s">
        <v>370</v>
      </c>
      <c r="G49" s="157">
        <v>5.3825599874268661</v>
      </c>
      <c r="H49" s="157">
        <v>5.4281566314685312</v>
      </c>
      <c r="I49" s="157">
        <v>5.5038823652792992</v>
      </c>
      <c r="J49" s="157">
        <v>5.4941501003541084</v>
      </c>
      <c r="K49" s="157">
        <v>5.4871305988822572</v>
      </c>
      <c r="L49" s="157">
        <v>5.5820092321299821</v>
      </c>
      <c r="M49" s="157">
        <v>5.4796481525901735</v>
      </c>
      <c r="N49" s="161">
        <v>6.2461814632190554E-2</v>
      </c>
      <c r="O49" s="157">
        <v>0.73034800454498949</v>
      </c>
      <c r="P49" s="162">
        <v>0.73333917005715676</v>
      </c>
      <c r="Q49" s="160" t="s">
        <v>370</v>
      </c>
      <c r="R49" s="157">
        <v>4.3799921489187694</v>
      </c>
      <c r="S49" s="157">
        <v>4.3979851941221249</v>
      </c>
      <c r="T49" s="157">
        <v>4.3275318834521581</v>
      </c>
      <c r="U49" s="157">
        <v>4.5710051482970568</v>
      </c>
      <c r="V49" s="157">
        <v>4.6913152576231374</v>
      </c>
      <c r="W49" s="157">
        <v>4.8835548742873014</v>
      </c>
      <c r="X49" s="157">
        <v>4.5418974177834253</v>
      </c>
      <c r="Y49" s="161">
        <v>0.19696843864653563</v>
      </c>
      <c r="Z49" s="157">
        <v>2.2003888043727438</v>
      </c>
      <c r="AA49" s="162">
        <v>2.232961150286128</v>
      </c>
      <c r="AB49" s="160" t="s">
        <v>370</v>
      </c>
      <c r="AC49" s="157">
        <v>5.7998322563437537</v>
      </c>
      <c r="AD49" s="157">
        <v>5.7542283881846377</v>
      </c>
      <c r="AE49" s="157">
        <v>5.7621784536964347</v>
      </c>
      <c r="AF49" s="157">
        <v>5.7750530949920416</v>
      </c>
      <c r="AG49" s="157">
        <v>5.8630569431472006</v>
      </c>
      <c r="AH49" s="157">
        <v>5.8846852197396728</v>
      </c>
      <c r="AI49" s="157">
        <v>5.8065057260172894</v>
      </c>
      <c r="AJ49" s="161">
        <v>5.0069457948821706E-2</v>
      </c>
      <c r="AK49" s="157">
        <v>0.2909074146473678</v>
      </c>
      <c r="AL49" s="162">
        <v>0.29361011691384498</v>
      </c>
    </row>
    <row r="50" spans="1:38" s="117" customFormat="1" ht="38.25" thickBot="1" x14ac:dyDescent="0.3">
      <c r="A50" s="237"/>
      <c r="B50" s="187" t="s">
        <v>212</v>
      </c>
      <c r="C50" s="141" t="s">
        <v>62</v>
      </c>
      <c r="D50" s="140"/>
      <c r="E50" s="149"/>
      <c r="F50" s="163" t="s">
        <v>308</v>
      </c>
      <c r="G50" s="159">
        <v>5.891848888535054</v>
      </c>
      <c r="H50" s="159">
        <v>5.9082430281059208</v>
      </c>
      <c r="I50" s="159">
        <v>5.9650769306946527</v>
      </c>
      <c r="J50" s="159">
        <v>5.9651384446671578</v>
      </c>
      <c r="K50" s="159">
        <v>6.0026177332978534</v>
      </c>
      <c r="L50" s="159">
        <v>6.0481612113003198</v>
      </c>
      <c r="M50" s="159">
        <v>5.9635143727668263</v>
      </c>
      <c r="N50" s="164">
        <v>5.3056734486379591E-2</v>
      </c>
      <c r="O50" s="159">
        <v>0.52506249580865916</v>
      </c>
      <c r="P50" s="165">
        <v>0.52565146530987317</v>
      </c>
      <c r="Q50" s="163" t="s">
        <v>308</v>
      </c>
      <c r="R50" s="159">
        <v>5.2031794005972198</v>
      </c>
      <c r="S50" s="159">
        <v>5.1751397244338069</v>
      </c>
      <c r="T50" s="159">
        <v>5.1301321027336755</v>
      </c>
      <c r="U50" s="159">
        <v>5.4552092997314174</v>
      </c>
      <c r="V50" s="159">
        <v>5.524090788894684</v>
      </c>
      <c r="W50" s="159">
        <v>5.6256700552510939</v>
      </c>
      <c r="X50" s="159">
        <v>5.3522368952736494</v>
      </c>
      <c r="Y50" s="164">
        <v>0.19053208536258395</v>
      </c>
      <c r="Z50" s="159">
        <v>1.5736576051490703</v>
      </c>
      <c r="AA50" s="165">
        <v>1.6059110436442703</v>
      </c>
      <c r="AB50" s="163" t="s">
        <v>308</v>
      </c>
      <c r="AC50" s="159">
        <v>6.3415987341308471</v>
      </c>
      <c r="AD50" s="159">
        <v>6.3119192668056892</v>
      </c>
      <c r="AE50" s="159">
        <v>6.3139729304845469</v>
      </c>
      <c r="AF50" s="159">
        <v>6.322050467531021</v>
      </c>
      <c r="AG50" s="159">
        <v>6.3721519945458924</v>
      </c>
      <c r="AH50" s="159">
        <v>6.3817127445211668</v>
      </c>
      <c r="AI50" s="159">
        <v>6.3405676896698608</v>
      </c>
      <c r="AJ50" s="164">
        <v>2.7575495675109796E-2</v>
      </c>
      <c r="AK50" s="159">
        <v>0.12619182808399909</v>
      </c>
      <c r="AL50" s="165">
        <v>0.12699663435236097</v>
      </c>
    </row>
    <row r="51" spans="1:38" s="144" customFormat="1" ht="19.5" thickBot="1" x14ac:dyDescent="0.3">
      <c r="A51" s="195" t="s">
        <v>543</v>
      </c>
      <c r="B51" s="189" t="s">
        <v>213</v>
      </c>
      <c r="C51" s="142" t="s">
        <v>63</v>
      </c>
      <c r="D51" s="145" t="s">
        <v>64</v>
      </c>
      <c r="E51" s="151" t="s">
        <v>65</v>
      </c>
      <c r="F51" s="166" t="s">
        <v>309</v>
      </c>
      <c r="G51" s="167">
        <v>4.5841790078622049</v>
      </c>
      <c r="H51" s="167">
        <v>4.8028143082296877</v>
      </c>
      <c r="I51" s="167">
        <v>4.6884613826837676</v>
      </c>
      <c r="J51" s="167">
        <v>4.5125558829065273</v>
      </c>
      <c r="K51" s="167">
        <v>4.5710586488217011</v>
      </c>
      <c r="L51" s="167">
        <v>4.6419282494564076</v>
      </c>
      <c r="M51" s="167">
        <v>4.6334995799933827</v>
      </c>
      <c r="N51" s="167">
        <v>9.3735519777366119E-2</v>
      </c>
      <c r="O51" s="167">
        <v>0.25069013725622646</v>
      </c>
      <c r="P51" s="168">
        <v>0.29666980942720561</v>
      </c>
      <c r="Q51" s="166" t="s">
        <v>309</v>
      </c>
      <c r="R51" s="169">
        <v>4.4329706997431826</v>
      </c>
      <c r="S51" s="169">
        <v>4.4547282659364047</v>
      </c>
      <c r="T51" s="169">
        <v>4.3533495137131712</v>
      </c>
      <c r="U51" s="169">
        <v>4.59353517302785</v>
      </c>
      <c r="V51" s="169">
        <v>4.5686703125817596</v>
      </c>
      <c r="W51" s="169">
        <v>4.699915113681012</v>
      </c>
      <c r="X51" s="167">
        <v>4.5171948464472296</v>
      </c>
      <c r="Y51" s="169">
        <v>0.11525720423012052</v>
      </c>
      <c r="Z51" s="167">
        <v>1.4726000056837885</v>
      </c>
      <c r="AA51" s="168">
        <v>1.2127458833022242</v>
      </c>
      <c r="AB51" s="166" t="s">
        <v>309</v>
      </c>
      <c r="AC51" s="169">
        <v>5.4042077018135668</v>
      </c>
      <c r="AD51" s="169">
        <v>5.4419095627758383</v>
      </c>
      <c r="AE51" s="169">
        <v>5.4049808403862016</v>
      </c>
      <c r="AF51" s="169">
        <v>5.3945764348975827</v>
      </c>
      <c r="AG51" s="169">
        <v>5.4359272565357495</v>
      </c>
      <c r="AH51" s="169">
        <v>5.4886833481509685</v>
      </c>
      <c r="AI51" s="167">
        <v>5.4283808574266521</v>
      </c>
      <c r="AJ51" s="169">
        <v>3.2018238624797413E-2</v>
      </c>
      <c r="AK51" s="167">
        <v>0.3885164077398473</v>
      </c>
      <c r="AL51" s="168">
        <v>0.31271545803246426</v>
      </c>
    </row>
    <row r="52" spans="1:38" x14ac:dyDescent="0.25">
      <c r="A52" s="235" t="s">
        <v>544</v>
      </c>
      <c r="B52" s="186" t="s">
        <v>216</v>
      </c>
      <c r="C52" s="110" t="s">
        <v>70</v>
      </c>
      <c r="D52" s="112"/>
      <c r="E52" s="148"/>
      <c r="F52" s="160" t="s">
        <v>520</v>
      </c>
      <c r="G52" s="157">
        <v>4.3590391985262062</v>
      </c>
      <c r="H52" s="157">
        <v>4.5073295831082749</v>
      </c>
      <c r="I52" s="157">
        <v>5.0680088898672349</v>
      </c>
      <c r="J52" s="157">
        <v>4.8767229321266967</v>
      </c>
      <c r="K52" s="157">
        <v>5.570795158156912</v>
      </c>
      <c r="L52" s="157">
        <v>5.570795158156912</v>
      </c>
      <c r="M52" s="157">
        <v>4.9921151533237058</v>
      </c>
      <c r="N52" s="161">
        <v>0.46986142169415285</v>
      </c>
      <c r="O52" s="157">
        <v>5.0280453479345288</v>
      </c>
      <c r="P52" s="162">
        <v>5.2598304967599319</v>
      </c>
      <c r="Q52" s="160" t="s">
        <v>520</v>
      </c>
      <c r="R52" s="157">
        <v>3.8227302788385837</v>
      </c>
      <c r="S52" s="157">
        <v>3.7325690125906279</v>
      </c>
      <c r="T52" s="157">
        <v>3.9032411242618337</v>
      </c>
      <c r="U52" s="157">
        <v>4.0259057529944107</v>
      </c>
      <c r="V52" s="157">
        <v>4.3408848399384654</v>
      </c>
      <c r="W52" s="157">
        <v>4.2274580109287676</v>
      </c>
      <c r="X52" s="157">
        <v>4.0087981699254476</v>
      </c>
      <c r="Y52" s="161">
        <v>0.21619915556844094</v>
      </c>
      <c r="Z52" s="157">
        <v>2.0331111641931354</v>
      </c>
      <c r="AA52" s="162">
        <v>2.113481398592798</v>
      </c>
      <c r="AB52" s="160" t="s">
        <v>520</v>
      </c>
      <c r="AC52" s="157">
        <v>5.9355154426485788</v>
      </c>
      <c r="AD52" s="157">
        <v>5.9941264074935923</v>
      </c>
      <c r="AE52" s="157">
        <v>6.2054129747247613</v>
      </c>
      <c r="AF52" s="157">
        <v>6.2397056175740788</v>
      </c>
      <c r="AG52" s="157">
        <v>6.4050654611336517</v>
      </c>
      <c r="AH52" s="157">
        <v>6.4103630660828337</v>
      </c>
      <c r="AI52" s="157">
        <v>6.19836482827625</v>
      </c>
      <c r="AJ52" s="161">
        <v>0.18267926069731821</v>
      </c>
      <c r="AK52" s="157">
        <v>1.5511480792028465</v>
      </c>
      <c r="AL52" s="162">
        <v>1.5595624615709625</v>
      </c>
    </row>
    <row r="53" spans="1:38" ht="37.5" x14ac:dyDescent="0.25">
      <c r="A53" s="236"/>
      <c r="B53" s="186" t="s">
        <v>217</v>
      </c>
      <c r="C53" s="110" t="s">
        <v>71</v>
      </c>
      <c r="D53" s="112"/>
      <c r="E53" s="148"/>
      <c r="F53" s="160" t="s">
        <v>521</v>
      </c>
      <c r="G53" s="157">
        <v>3.0824289999999999</v>
      </c>
      <c r="H53" s="157">
        <v>3.1720816044289046</v>
      </c>
      <c r="I53" s="157">
        <v>3.2922296446878425</v>
      </c>
      <c r="J53" s="157">
        <v>3.2011382827195467</v>
      </c>
      <c r="K53" s="157">
        <v>3.0124307999999997</v>
      </c>
      <c r="L53" s="157">
        <v>3.2190412919298357</v>
      </c>
      <c r="M53" s="157">
        <v>3.1632251039610217</v>
      </c>
      <c r="N53" s="161">
        <v>9.1779080417771636E-2</v>
      </c>
      <c r="O53" s="157">
        <v>0.87108520295595682</v>
      </c>
      <c r="P53" s="162">
        <v>0.97858056115764924</v>
      </c>
      <c r="Q53" s="160" t="s">
        <v>521</v>
      </c>
      <c r="R53" s="157">
        <v>3.5181955093593187</v>
      </c>
      <c r="S53" s="157">
        <v>3.468376339487425</v>
      </c>
      <c r="T53" s="157">
        <v>3.3649411968697569</v>
      </c>
      <c r="U53" s="157">
        <v>3.5912660185393999</v>
      </c>
      <c r="V53" s="157">
        <v>3.5393569401544891</v>
      </c>
      <c r="W53" s="157">
        <v>3.7621221334628285</v>
      </c>
      <c r="X53" s="157">
        <v>3.5407096896455368</v>
      </c>
      <c r="Y53" s="161">
        <v>0.12125373362724484</v>
      </c>
      <c r="Z53" s="157">
        <v>1.3497272078954792</v>
      </c>
      <c r="AA53" s="162">
        <v>1.4352415800743978</v>
      </c>
      <c r="AB53" s="160" t="s">
        <v>521</v>
      </c>
      <c r="AC53" s="157">
        <v>4.5742884465837754</v>
      </c>
      <c r="AD53" s="157">
        <v>4.5170173311264916</v>
      </c>
      <c r="AE53" s="157">
        <v>4.4926346285286982</v>
      </c>
      <c r="AF53" s="157">
        <v>4.4712117857941056</v>
      </c>
      <c r="AG53" s="157">
        <v>4.4756060322741735</v>
      </c>
      <c r="AH53" s="157">
        <v>4.5408230643797296</v>
      </c>
      <c r="AI53" s="157">
        <v>4.5119302147811622</v>
      </c>
      <c r="AJ53" s="161">
        <v>3.6740034764513735E-2</v>
      </c>
      <c r="AK53" s="157">
        <v>-0.14674958722242781</v>
      </c>
      <c r="AL53" s="162">
        <v>-0.14264348075307964</v>
      </c>
    </row>
    <row r="54" spans="1:38" ht="56.25" x14ac:dyDescent="0.25">
      <c r="A54" s="236"/>
      <c r="B54" s="186" t="s">
        <v>218</v>
      </c>
      <c r="C54" s="110" t="s">
        <v>72</v>
      </c>
      <c r="D54" s="112"/>
      <c r="E54" s="148"/>
      <c r="F54" s="160" t="s">
        <v>522</v>
      </c>
      <c r="G54" s="157">
        <v>4.6052429999999998</v>
      </c>
      <c r="H54" s="157">
        <v>4.5815832072261067</v>
      </c>
      <c r="I54" s="157">
        <v>4.6289575128148961</v>
      </c>
      <c r="J54" s="157">
        <v>4.5881288641643057</v>
      </c>
      <c r="K54" s="157">
        <v>4.498399954230675</v>
      </c>
      <c r="L54" s="157">
        <v>4.6451006374770794</v>
      </c>
      <c r="M54" s="157">
        <v>4.5912355293188432</v>
      </c>
      <c r="N54" s="161">
        <v>4.697848770585266E-2</v>
      </c>
      <c r="O54" s="157">
        <v>0.17250062647384823</v>
      </c>
      <c r="P54" s="162">
        <v>0.18874614597461647</v>
      </c>
      <c r="Q54" s="160" t="s">
        <v>522</v>
      </c>
      <c r="R54" s="157">
        <v>3.9943536097151018</v>
      </c>
      <c r="S54" s="157">
        <v>3.820007966208625</v>
      </c>
      <c r="T54" s="157">
        <v>3.6290011234749713</v>
      </c>
      <c r="U54" s="157">
        <v>3.9224213886111672</v>
      </c>
      <c r="V54" s="157">
        <v>3.9361943992148194</v>
      </c>
      <c r="W54" s="157">
        <v>4.1107382670461448</v>
      </c>
      <c r="X54" s="157">
        <v>3.9021194590451382</v>
      </c>
      <c r="Y54" s="161">
        <v>0.14996562826955873</v>
      </c>
      <c r="Z54" s="157">
        <v>0.57607040230147621</v>
      </c>
      <c r="AA54" s="162">
        <v>0.70118450816682998</v>
      </c>
      <c r="AB54" s="160" t="s">
        <v>522</v>
      </c>
      <c r="AC54" s="157">
        <v>4.694162608474354</v>
      </c>
      <c r="AD54" s="157">
        <v>4.6564609095311145</v>
      </c>
      <c r="AE54" s="157">
        <v>4.6292390283281541</v>
      </c>
      <c r="AF54" s="157">
        <v>4.6977623198275875</v>
      </c>
      <c r="AG54" s="157">
        <v>4.7572198821705349</v>
      </c>
      <c r="AH54" s="157">
        <v>4.8238014380239225</v>
      </c>
      <c r="AI54" s="157">
        <v>4.7097743643926115</v>
      </c>
      <c r="AJ54" s="161">
        <v>6.4510375961162242E-2</v>
      </c>
      <c r="AK54" s="157">
        <v>0.54633818756617547</v>
      </c>
      <c r="AL54" s="162">
        <v>0.55154176984220094</v>
      </c>
    </row>
    <row r="55" spans="1:38" ht="37.5" x14ac:dyDescent="0.25">
      <c r="A55" s="236"/>
      <c r="B55" s="186" t="s">
        <v>219</v>
      </c>
      <c r="C55" s="110" t="s">
        <v>534</v>
      </c>
      <c r="D55" s="112"/>
      <c r="E55" s="148"/>
      <c r="F55" s="160" t="s">
        <v>523</v>
      </c>
      <c r="G55" s="157">
        <v>3.8235980000000001</v>
      </c>
      <c r="H55" s="157">
        <v>3.7400537310023312</v>
      </c>
      <c r="I55" s="157">
        <v>3.8520157879518075</v>
      </c>
      <c r="J55" s="157">
        <v>3.8436311131728043</v>
      </c>
      <c r="K55" s="157">
        <v>3.7518455066635634</v>
      </c>
      <c r="L55" s="157">
        <v>3.8898737891400756</v>
      </c>
      <c r="M55" s="157">
        <v>3.8168363213217638</v>
      </c>
      <c r="N55" s="161">
        <v>5.3936876551316883E-2</v>
      </c>
      <c r="O55" s="157">
        <v>0.34428827550858632</v>
      </c>
      <c r="P55" s="162">
        <v>0.37638238120161205</v>
      </c>
      <c r="Q55" s="160" t="s">
        <v>523</v>
      </c>
      <c r="R55" s="157">
        <v>3.8728840089225676</v>
      </c>
      <c r="S55" s="157">
        <v>3.8038375763308219</v>
      </c>
      <c r="T55" s="157">
        <v>3.6602211970953555</v>
      </c>
      <c r="U55" s="157">
        <v>3.9319543881606078</v>
      </c>
      <c r="V55" s="157">
        <v>3.9530959696583881</v>
      </c>
      <c r="W55" s="157">
        <v>4.1432549476917639</v>
      </c>
      <c r="X55" s="157">
        <v>3.8942080146432509</v>
      </c>
      <c r="Y55" s="161">
        <v>0.14735915023472163</v>
      </c>
      <c r="Z55" s="157">
        <v>1.3587937544254469</v>
      </c>
      <c r="AA55" s="162">
        <v>1.4427280701310163</v>
      </c>
      <c r="AB55" s="160" t="s">
        <v>523</v>
      </c>
      <c r="AC55" s="157">
        <v>5.0185933552289121</v>
      </c>
      <c r="AD55" s="157">
        <v>5.0190312855730763</v>
      </c>
      <c r="AE55" s="157">
        <v>4.9975423500413729</v>
      </c>
      <c r="AF55" s="157">
        <v>5.0305061008203129</v>
      </c>
      <c r="AG55" s="157">
        <v>5.0863661661167301</v>
      </c>
      <c r="AH55" s="157">
        <v>5.1302977118764979</v>
      </c>
      <c r="AI55" s="157">
        <v>5.0470561616094836</v>
      </c>
      <c r="AJ55" s="161">
        <v>4.6179864330061125E-2</v>
      </c>
      <c r="AK55" s="157">
        <v>0.44125075055241325</v>
      </c>
      <c r="AL55" s="162">
        <v>0.44286289802748513</v>
      </c>
    </row>
    <row r="56" spans="1:38" ht="37.5" x14ac:dyDescent="0.25">
      <c r="A56" s="236"/>
      <c r="B56" s="186" t="s">
        <v>220</v>
      </c>
      <c r="C56" s="110" t="s">
        <v>74</v>
      </c>
      <c r="D56" s="112"/>
      <c r="E56" s="148"/>
      <c r="F56" s="160" t="s">
        <v>524</v>
      </c>
      <c r="G56" s="157">
        <v>2.826956</v>
      </c>
      <c r="H56" s="157">
        <v>2.9427024979020979</v>
      </c>
      <c r="I56" s="157">
        <v>2.9336442357064625</v>
      </c>
      <c r="J56" s="157">
        <v>2.6836655453257787</v>
      </c>
      <c r="K56" s="157">
        <v>2.6818940534443385</v>
      </c>
      <c r="L56" s="157">
        <v>3.1876299158274701</v>
      </c>
      <c r="M56" s="157">
        <v>2.8760820413676913</v>
      </c>
      <c r="N56" s="161">
        <v>0.17414563831727214</v>
      </c>
      <c r="O56" s="157">
        <v>2.4306123462109142</v>
      </c>
      <c r="P56" s="162">
        <v>2.8113742292677157</v>
      </c>
      <c r="Q56" s="160" t="s">
        <v>524</v>
      </c>
      <c r="R56" s="157">
        <v>3.7036717740542109</v>
      </c>
      <c r="S56" s="157">
        <v>3.7668811225546044</v>
      </c>
      <c r="T56" s="157">
        <v>3.5975649456857255</v>
      </c>
      <c r="U56" s="157">
        <v>3.7031760129075963</v>
      </c>
      <c r="V56" s="157">
        <v>3.6856680223574361</v>
      </c>
      <c r="W56" s="157">
        <v>3.9483268009145434</v>
      </c>
      <c r="X56" s="157">
        <v>3.7342147797456859</v>
      </c>
      <c r="Y56" s="161">
        <v>0.10788674046312804</v>
      </c>
      <c r="Z56" s="157">
        <v>1.2875625254265222</v>
      </c>
      <c r="AA56" s="162">
        <v>1.3602274079580035</v>
      </c>
      <c r="AB56" s="160" t="s">
        <v>524</v>
      </c>
      <c r="AC56" s="157">
        <v>5.4553883320834577</v>
      </c>
      <c r="AD56" s="157">
        <v>5.5679084147211935</v>
      </c>
      <c r="AE56" s="157">
        <v>5.5261343084915078</v>
      </c>
      <c r="AF56" s="157">
        <v>5.5959017597973553</v>
      </c>
      <c r="AG56" s="157">
        <v>5.7183294681243195</v>
      </c>
      <c r="AH56" s="157">
        <v>5.4997414746986246</v>
      </c>
      <c r="AI56" s="157">
        <v>5.5605672929860761</v>
      </c>
      <c r="AJ56" s="161">
        <v>8.380467859415007E-2</v>
      </c>
      <c r="AK56" s="157">
        <v>0.16207683273574691</v>
      </c>
      <c r="AL56" s="162">
        <v>0.18800185020464433</v>
      </c>
    </row>
    <row r="57" spans="1:38" x14ac:dyDescent="0.25">
      <c r="A57" s="236"/>
      <c r="B57" s="186" t="s">
        <v>221</v>
      </c>
      <c r="C57" s="110" t="s">
        <v>75</v>
      </c>
      <c r="D57" s="112"/>
      <c r="E57" s="148"/>
      <c r="F57" s="160" t="s">
        <v>525</v>
      </c>
      <c r="G57" s="157">
        <v>3.5845564999999997</v>
      </c>
      <c r="H57" s="157">
        <v>3.6091052601398603</v>
      </c>
      <c r="I57" s="157">
        <v>3.6767117952902524</v>
      </c>
      <c r="J57" s="157">
        <v>3.5791409513456087</v>
      </c>
      <c r="K57" s="212">
        <v>3.4861425785846443</v>
      </c>
      <c r="L57" s="157">
        <v>3.7354114085936154</v>
      </c>
      <c r="M57" s="157">
        <v>3.6118447489923309</v>
      </c>
      <c r="N57" s="161">
        <v>7.863330551617162E-2</v>
      </c>
      <c r="O57" s="157">
        <v>0.82787217658431</v>
      </c>
      <c r="P57" s="162">
        <v>0.8912499081061398</v>
      </c>
      <c r="Q57" s="160" t="s">
        <v>525</v>
      </c>
      <c r="R57" s="157">
        <v>3.7722762255128011</v>
      </c>
      <c r="S57" s="157">
        <v>3.7147757511453694</v>
      </c>
      <c r="T57" s="157">
        <v>3.5629321157814529</v>
      </c>
      <c r="U57" s="157">
        <v>3.7872044520546924</v>
      </c>
      <c r="V57" s="157">
        <v>3.7785788328462826</v>
      </c>
      <c r="W57" s="157">
        <v>3.99111053727882</v>
      </c>
      <c r="X57" s="157">
        <v>3.7678129857699028</v>
      </c>
      <c r="Y57" s="161">
        <v>0.12593832391999679</v>
      </c>
      <c r="Z57" s="157">
        <v>1.1342024450033961</v>
      </c>
      <c r="AA57" s="162">
        <v>1.2159280399936856</v>
      </c>
      <c r="AB57" s="160" t="s">
        <v>525</v>
      </c>
      <c r="AC57" s="157">
        <v>4.9356081855926233</v>
      </c>
      <c r="AD57" s="157">
        <v>4.9401044852379696</v>
      </c>
      <c r="AE57" s="157">
        <v>4.9113875788474317</v>
      </c>
      <c r="AF57" s="157">
        <v>4.9488454915598394</v>
      </c>
      <c r="AG57" s="157">
        <v>5.0093803871714391</v>
      </c>
      <c r="AH57" s="157">
        <v>4.998665922244693</v>
      </c>
      <c r="AI57" s="157">
        <v>4.9573320084423331</v>
      </c>
      <c r="AJ57" s="161">
        <v>3.5045565038269638E-2</v>
      </c>
      <c r="AK57" s="157">
        <v>0.25422574220554939</v>
      </c>
      <c r="AL57" s="162">
        <v>0.25635935963501666</v>
      </c>
    </row>
    <row r="58" spans="1:38" ht="56.25" x14ac:dyDescent="0.25">
      <c r="A58" s="236"/>
      <c r="B58" s="186" t="s">
        <v>222</v>
      </c>
      <c r="C58" s="110" t="s">
        <v>76</v>
      </c>
      <c r="D58" s="112"/>
      <c r="E58" s="148"/>
      <c r="F58" s="160" t="s">
        <v>526</v>
      </c>
      <c r="G58" s="157">
        <v>3.9923500000000001</v>
      </c>
      <c r="H58" s="157">
        <v>3.9722613020979018</v>
      </c>
      <c r="I58" s="157">
        <v>4.1040565082146774</v>
      </c>
      <c r="J58" s="157">
        <v>4.0445785626062323</v>
      </c>
      <c r="K58" s="157">
        <v>3.857917422864177</v>
      </c>
      <c r="L58" s="157">
        <v>4.0546701517036503</v>
      </c>
      <c r="M58" s="157">
        <v>4.0043056579144398</v>
      </c>
      <c r="N58" s="161">
        <v>7.8217661133929126E-2</v>
      </c>
      <c r="O58" s="157">
        <v>0.31026654741725945</v>
      </c>
      <c r="P58" s="162">
        <v>0.37006774758294725</v>
      </c>
      <c r="Q58" s="160" t="s">
        <v>526</v>
      </c>
      <c r="R58" s="157">
        <v>3.7540248311643247</v>
      </c>
      <c r="S58" s="157">
        <v>3.7436111103834362</v>
      </c>
      <c r="T58" s="157">
        <v>3.6874774698317951</v>
      </c>
      <c r="U58" s="157">
        <v>3.9577162688513008</v>
      </c>
      <c r="V58" s="157">
        <v>3.8614692820139034</v>
      </c>
      <c r="W58" s="157">
        <v>3.9954658543623469</v>
      </c>
      <c r="X58" s="157">
        <v>3.8332941361011845</v>
      </c>
      <c r="Y58" s="161">
        <v>0.11413700841390143</v>
      </c>
      <c r="Z58" s="157">
        <v>1.2544354353841269</v>
      </c>
      <c r="AA58" s="162">
        <v>1.3179824763528192</v>
      </c>
      <c r="AB58" s="160" t="s">
        <v>526</v>
      </c>
      <c r="AC58" s="157">
        <v>5.30463144037767</v>
      </c>
      <c r="AD58" s="157">
        <v>5.264432211762097</v>
      </c>
      <c r="AE58" s="157">
        <v>5.2302179090465977</v>
      </c>
      <c r="AF58" s="157">
        <v>5.208003547289116</v>
      </c>
      <c r="AG58" s="157">
        <v>5.1910747819955922</v>
      </c>
      <c r="AH58" s="157">
        <v>5.2563709504739844</v>
      </c>
      <c r="AI58" s="157">
        <v>5.2424551401575101</v>
      </c>
      <c r="AJ58" s="161">
        <v>3.7680978940359974E-2</v>
      </c>
      <c r="AK58" s="157">
        <v>-0.18262185053200541</v>
      </c>
      <c r="AL58" s="162">
        <v>-0.17993152817747937</v>
      </c>
    </row>
    <row r="59" spans="1:38" ht="37.5" x14ac:dyDescent="0.25">
      <c r="A59" s="236"/>
      <c r="B59" s="186" t="s">
        <v>223</v>
      </c>
      <c r="C59" s="110" t="s">
        <v>77</v>
      </c>
      <c r="D59" s="112"/>
      <c r="E59" s="148"/>
      <c r="F59" s="160" t="s">
        <v>371</v>
      </c>
      <c r="G59" s="157">
        <v>2.924404</v>
      </c>
      <c r="H59" s="157">
        <v>2.9439637377622381</v>
      </c>
      <c r="I59" s="157">
        <v>3.0281968387732752</v>
      </c>
      <c r="J59" s="157">
        <v>3.0077258133144475</v>
      </c>
      <c r="K59" s="157">
        <v>3.029326431172549</v>
      </c>
      <c r="L59" s="157">
        <v>3.2110435514427205</v>
      </c>
      <c r="M59" s="157">
        <v>3.0241100620775385</v>
      </c>
      <c r="N59" s="161">
        <v>9.2755249106032556E-2</v>
      </c>
      <c r="O59" s="157">
        <v>1.8877015707061462</v>
      </c>
      <c r="P59" s="162">
        <v>1.9141629615122113</v>
      </c>
      <c r="Q59" s="160" t="s">
        <v>371</v>
      </c>
      <c r="R59" s="157">
        <v>3.6079731913261162</v>
      </c>
      <c r="S59" s="157">
        <v>3.5267271649448073</v>
      </c>
      <c r="T59" s="157">
        <v>3.4784234639145128</v>
      </c>
      <c r="U59" s="157">
        <v>3.6949628875783334</v>
      </c>
      <c r="V59" s="157">
        <v>3.6996855272241995</v>
      </c>
      <c r="W59" s="157">
        <v>3.8116531052932947</v>
      </c>
      <c r="X59" s="157">
        <v>3.6365708900468774</v>
      </c>
      <c r="Y59" s="161">
        <v>0.11250255227182303</v>
      </c>
      <c r="Z59" s="157">
        <v>1.1043900376457083</v>
      </c>
      <c r="AA59" s="162">
        <v>1.1515889844524008</v>
      </c>
      <c r="AB59" s="160" t="s">
        <v>371</v>
      </c>
      <c r="AC59" s="157">
        <v>4.686848012857209</v>
      </c>
      <c r="AD59" s="157">
        <v>4.6391235689611126</v>
      </c>
      <c r="AE59" s="157">
        <v>4.5854695046016447</v>
      </c>
      <c r="AF59" s="157">
        <v>4.5708483873906678</v>
      </c>
      <c r="AG59" s="157">
        <v>4.5747791614094124</v>
      </c>
      <c r="AH59" s="157">
        <v>4.6601926110516949</v>
      </c>
      <c r="AI59" s="157">
        <v>4.6195435410452905</v>
      </c>
      <c r="AJ59" s="161">
        <v>4.4910510916425971E-2</v>
      </c>
      <c r="AK59" s="157">
        <v>-0.11400518275744842</v>
      </c>
      <c r="AL59" s="162">
        <v>-0.10812587331743284</v>
      </c>
    </row>
    <row r="60" spans="1:38" x14ac:dyDescent="0.25">
      <c r="A60" s="236"/>
      <c r="B60" s="186" t="s">
        <v>224</v>
      </c>
      <c r="C60" s="110" t="s">
        <v>78</v>
      </c>
      <c r="D60" s="112"/>
      <c r="E60" s="148"/>
      <c r="F60" s="160" t="s">
        <v>372</v>
      </c>
      <c r="G60" s="157">
        <v>3.458377</v>
      </c>
      <c r="H60" s="157">
        <v>3.45811251993007</v>
      </c>
      <c r="I60" s="157">
        <v>3.5661266734939763</v>
      </c>
      <c r="J60" s="157">
        <v>3.5261521879603399</v>
      </c>
      <c r="K60" s="157">
        <v>3.4436219270183628</v>
      </c>
      <c r="L60" s="157">
        <v>3.6328568515731856</v>
      </c>
      <c r="M60" s="157">
        <v>3.5142078599959894</v>
      </c>
      <c r="N60" s="161">
        <v>6.8510290476649319E-2</v>
      </c>
      <c r="O60" s="157">
        <v>0.98926007062227761</v>
      </c>
      <c r="P60" s="162">
        <v>1.0299226976703713</v>
      </c>
      <c r="Q60" s="160" t="s">
        <v>372</v>
      </c>
      <c r="R60" s="157">
        <v>3.6809990112452211</v>
      </c>
      <c r="S60" s="157">
        <v>3.6351691376641218</v>
      </c>
      <c r="T60" s="157">
        <v>3.5829504668731542</v>
      </c>
      <c r="U60" s="157">
        <v>3.8263395782148164</v>
      </c>
      <c r="V60" s="157">
        <v>3.7805774046190512</v>
      </c>
      <c r="W60" s="157">
        <v>3.9035594798278215</v>
      </c>
      <c r="X60" s="157">
        <v>3.7349325130740305</v>
      </c>
      <c r="Y60" s="161">
        <v>0.11167949502817916</v>
      </c>
      <c r="Z60" s="157">
        <v>1.1810122879011953</v>
      </c>
      <c r="AA60" s="162">
        <v>1.233695011875513</v>
      </c>
      <c r="AB60" s="160" t="s">
        <v>372</v>
      </c>
      <c r="AC60" s="157">
        <v>4.9957397266174404</v>
      </c>
      <c r="AD60" s="157">
        <v>4.9517778903616056</v>
      </c>
      <c r="AE60" s="157">
        <v>4.9078437068241216</v>
      </c>
      <c r="AF60" s="157">
        <v>4.889425967339891</v>
      </c>
      <c r="AG60" s="157">
        <v>4.8829269717025037</v>
      </c>
      <c r="AH60" s="157">
        <v>4.9582817807628397</v>
      </c>
      <c r="AI60" s="157">
        <v>4.9309993406013994</v>
      </c>
      <c r="AJ60" s="161">
        <v>4.070806358353251E-2</v>
      </c>
      <c r="AK60" s="157">
        <v>-0.15041134857921579</v>
      </c>
      <c r="AL60" s="162">
        <v>-0.1464375440748733</v>
      </c>
    </row>
    <row r="61" spans="1:38" s="117" customFormat="1" ht="38.25" thickBot="1" x14ac:dyDescent="0.3">
      <c r="A61" s="237"/>
      <c r="B61" s="187" t="s">
        <v>225</v>
      </c>
      <c r="C61" s="141" t="s">
        <v>79</v>
      </c>
      <c r="D61" s="140"/>
      <c r="E61" s="149"/>
      <c r="F61" s="163" t="s">
        <v>310</v>
      </c>
      <c r="G61" s="159">
        <v>3.8006575661754023</v>
      </c>
      <c r="H61" s="159">
        <v>3.8581824543927357</v>
      </c>
      <c r="I61" s="159">
        <v>4.1036157862171541</v>
      </c>
      <c r="J61" s="159">
        <v>3.9940053571442156</v>
      </c>
      <c r="K61" s="159">
        <v>4.166853221253306</v>
      </c>
      <c r="L61" s="159">
        <v>4.3130211394412372</v>
      </c>
      <c r="M61" s="159">
        <v>4.039389254104008</v>
      </c>
      <c r="N61" s="164">
        <v>0.1766045206141037</v>
      </c>
      <c r="O61" s="159">
        <v>2.5615484127475607</v>
      </c>
      <c r="P61" s="165">
        <v>2.6078817181226066</v>
      </c>
      <c r="Q61" s="163" t="s">
        <v>310</v>
      </c>
      <c r="R61" s="159">
        <v>3.7586685051988677</v>
      </c>
      <c r="S61" s="159">
        <v>3.6941713004667065</v>
      </c>
      <c r="T61" s="159">
        <v>3.6830412356388136</v>
      </c>
      <c r="U61" s="159">
        <v>3.8798165944213063</v>
      </c>
      <c r="V61" s="159">
        <v>3.9666803591345996</v>
      </c>
      <c r="W61" s="159">
        <v>4.0407093426784693</v>
      </c>
      <c r="X61" s="159">
        <v>3.8371812229231268</v>
      </c>
      <c r="Y61" s="164">
        <v>0.13563843921672741</v>
      </c>
      <c r="Z61" s="159">
        <v>1.4576309762464712</v>
      </c>
      <c r="AA61" s="165">
        <v>1.4861256395331202</v>
      </c>
      <c r="AB61" s="163" t="s">
        <v>310</v>
      </c>
      <c r="AC61" s="159">
        <v>5.2889544516195484</v>
      </c>
      <c r="AD61" s="159">
        <v>5.2953362610310553</v>
      </c>
      <c r="AE61" s="159">
        <v>5.3415480867987712</v>
      </c>
      <c r="AF61" s="159">
        <v>5.3593256921579346</v>
      </c>
      <c r="AG61" s="159">
        <v>5.4324576066691979</v>
      </c>
      <c r="AH61" s="159">
        <v>5.455770256363456</v>
      </c>
      <c r="AI61" s="159">
        <v>5.3622320591066606</v>
      </c>
      <c r="AJ61" s="164">
        <v>6.3195399509498831E-2</v>
      </c>
      <c r="AK61" s="159">
        <v>0.62299722671519397</v>
      </c>
      <c r="AL61" s="165">
        <v>0.62397580055277846</v>
      </c>
    </row>
    <row r="62" spans="1:38" ht="37.5" x14ac:dyDescent="0.25">
      <c r="A62" s="235" t="s">
        <v>545</v>
      </c>
      <c r="B62" s="188" t="s">
        <v>454</v>
      </c>
      <c r="C62" s="115" t="s">
        <v>80</v>
      </c>
      <c r="D62" s="114"/>
      <c r="E62" s="150"/>
      <c r="F62" s="160" t="s">
        <v>311</v>
      </c>
      <c r="G62" s="157">
        <v>4.2023780000000004</v>
      </c>
      <c r="H62" s="157">
        <v>4.2437331547785551</v>
      </c>
      <c r="I62" s="157">
        <v>4.2554031851040524</v>
      </c>
      <c r="J62" s="157">
        <v>4.337431995609065</v>
      </c>
      <c r="K62" s="157">
        <v>4.3952443000195291</v>
      </c>
      <c r="L62" s="157">
        <v>4.3426029628415197</v>
      </c>
      <c r="M62" s="157">
        <v>4.29613226639212</v>
      </c>
      <c r="N62" s="161">
        <v>6.6936258110273955E-2</v>
      </c>
      <c r="O62" s="157">
        <v>0.65862694677338851</v>
      </c>
      <c r="P62" s="162">
        <v>0.66438073155798971</v>
      </c>
      <c r="Q62" s="160" t="s">
        <v>311</v>
      </c>
      <c r="R62" s="161">
        <v>4.6561882830652426</v>
      </c>
      <c r="S62" s="161">
        <v>4.6142324929355798</v>
      </c>
      <c r="T62" s="161">
        <v>4.5199026191314413</v>
      </c>
      <c r="U62" s="161">
        <v>4.8495328034678415</v>
      </c>
      <c r="V62" s="161">
        <v>4.8200353680779635</v>
      </c>
      <c r="W62" s="161">
        <v>4.8899326777770717</v>
      </c>
      <c r="X62" s="157">
        <v>4.7249707074091907</v>
      </c>
      <c r="Y62" s="161">
        <v>0.13589968851054096</v>
      </c>
      <c r="Z62" s="157">
        <v>0.98444181282792975</v>
      </c>
      <c r="AA62" s="162">
        <v>1.0378696094798023</v>
      </c>
      <c r="AB62" s="160" t="s">
        <v>311</v>
      </c>
      <c r="AC62" s="157">
        <v>5.462991458032076</v>
      </c>
      <c r="AD62" s="157">
        <v>5.430171381778786</v>
      </c>
      <c r="AE62" s="157">
        <v>5.4331489423819832</v>
      </c>
      <c r="AF62" s="157">
        <v>5.4681688986976384</v>
      </c>
      <c r="AG62" s="157">
        <v>5.4865303388294633</v>
      </c>
      <c r="AH62" s="157">
        <v>5.4932165849743662</v>
      </c>
      <c r="AI62" s="157">
        <v>5.4623712674490532</v>
      </c>
      <c r="AJ62" s="161">
        <v>2.4013428282104846E-2</v>
      </c>
      <c r="AK62" s="157">
        <v>0.11041004793852505</v>
      </c>
      <c r="AL62" s="162">
        <v>0.11125554774722435</v>
      </c>
    </row>
    <row r="63" spans="1:38" ht="37.5" x14ac:dyDescent="0.25">
      <c r="A63" s="236"/>
      <c r="B63" s="188" t="s">
        <v>455</v>
      </c>
      <c r="C63" s="115" t="s">
        <v>81</v>
      </c>
      <c r="D63" s="114"/>
      <c r="E63" s="150"/>
      <c r="F63" s="160" t="s">
        <v>312</v>
      </c>
      <c r="G63" s="157">
        <v>3.9327290000000001</v>
      </c>
      <c r="H63" s="157">
        <v>3.9400917125874129</v>
      </c>
      <c r="I63" s="157">
        <v>4.0188587233296822</v>
      </c>
      <c r="J63" s="157">
        <v>3.8282365273371104</v>
      </c>
      <c r="K63" s="157">
        <v>3.7082359222562289</v>
      </c>
      <c r="L63" s="157">
        <v>3.5897529347051536</v>
      </c>
      <c r="M63" s="157">
        <v>3.8363174700359313</v>
      </c>
      <c r="N63" s="161">
        <v>0.14756345543563498</v>
      </c>
      <c r="O63" s="157">
        <v>-1.8084517903474095</v>
      </c>
      <c r="P63" s="162">
        <v>-1.7773217720965184</v>
      </c>
      <c r="Q63" s="160" t="s">
        <v>312</v>
      </c>
      <c r="R63" s="161">
        <v>3.7246876649336933</v>
      </c>
      <c r="S63" s="161">
        <v>3.568961492318206</v>
      </c>
      <c r="T63" s="161">
        <v>3.5843784109692423</v>
      </c>
      <c r="U63" s="161">
        <v>3.833105080169767</v>
      </c>
      <c r="V63" s="161">
        <v>3.7546620744434982</v>
      </c>
      <c r="W63" s="161">
        <v>3.7365018851933325</v>
      </c>
      <c r="X63" s="157">
        <v>3.7003827680046228</v>
      </c>
      <c r="Y63" s="161">
        <v>9.4150001282889903E-2</v>
      </c>
      <c r="Z63" s="157">
        <v>6.3357041030265293E-2</v>
      </c>
      <c r="AA63" s="162">
        <v>0.13202143766180008</v>
      </c>
      <c r="AB63" s="160" t="s">
        <v>312</v>
      </c>
      <c r="AC63" s="157">
        <v>4.6172005772550051</v>
      </c>
      <c r="AD63" s="157">
        <v>4.5847819973484309</v>
      </c>
      <c r="AE63" s="157">
        <v>4.5520804866758713</v>
      </c>
      <c r="AF63" s="157">
        <v>4.495442474915869</v>
      </c>
      <c r="AG63" s="157">
        <v>4.5027281398071883</v>
      </c>
      <c r="AH63" s="157">
        <v>4.4682665307287754</v>
      </c>
      <c r="AI63" s="157">
        <v>4.5367500344551903</v>
      </c>
      <c r="AJ63" s="161">
        <v>5.2548669717753495E-2</v>
      </c>
      <c r="AK63" s="157">
        <v>-0.65361564135720807</v>
      </c>
      <c r="AL63" s="162">
        <v>-0.65257853054964121</v>
      </c>
    </row>
    <row r="64" spans="1:38" ht="37.5" x14ac:dyDescent="0.25">
      <c r="A64" s="236"/>
      <c r="B64" s="188" t="s">
        <v>456</v>
      </c>
      <c r="C64" s="115" t="s">
        <v>82</v>
      </c>
      <c r="D64" s="114"/>
      <c r="E64" s="150"/>
      <c r="F64" s="160" t="s">
        <v>313</v>
      </c>
      <c r="G64" s="157">
        <v>4.2147610000000002</v>
      </c>
      <c r="H64" s="157">
        <v>4.0151637603729604</v>
      </c>
      <c r="I64" s="157">
        <v>4.1473477842278212</v>
      </c>
      <c r="J64" s="157">
        <v>4.0907605371104818</v>
      </c>
      <c r="K64" s="157">
        <v>3.8814820455614361</v>
      </c>
      <c r="L64" s="157">
        <v>4.054738110832746</v>
      </c>
      <c r="M64" s="157">
        <v>4.0673755396842415</v>
      </c>
      <c r="N64" s="161">
        <v>0.10496591318015537</v>
      </c>
      <c r="O64" s="157">
        <v>-0.77114701396084895</v>
      </c>
      <c r="P64" s="162">
        <v>-0.69203921075488006</v>
      </c>
      <c r="Q64" s="160" t="s">
        <v>313</v>
      </c>
      <c r="R64" s="161">
        <v>3.8713660108614421</v>
      </c>
      <c r="S64" s="161">
        <v>3.7949737364707357</v>
      </c>
      <c r="T64" s="161">
        <v>3.8129039378426</v>
      </c>
      <c r="U64" s="161">
        <v>4.0206715281950371</v>
      </c>
      <c r="V64" s="161">
        <v>3.8846184946129902</v>
      </c>
      <c r="W64" s="161">
        <v>3.8597794415266491</v>
      </c>
      <c r="X64" s="157">
        <v>3.8740521915849087</v>
      </c>
      <c r="Y64" s="161">
        <v>7.2815193684374849E-2</v>
      </c>
      <c r="Z64" s="157">
        <v>-5.9929571061501097E-2</v>
      </c>
      <c r="AA64" s="162">
        <v>-1.4997311915609934E-2</v>
      </c>
      <c r="AB64" s="160" t="s">
        <v>313</v>
      </c>
      <c r="AC64" s="157">
        <v>4.9035208417951779</v>
      </c>
      <c r="AD64" s="157">
        <v>4.8270204980498121</v>
      </c>
      <c r="AE64" s="157">
        <v>4.713659567508607</v>
      </c>
      <c r="AF64" s="157">
        <v>4.6550930082052941</v>
      </c>
      <c r="AG64" s="157">
        <v>4.6925192788408188</v>
      </c>
      <c r="AH64" s="157">
        <v>4.6476540376757258</v>
      </c>
      <c r="AI64" s="157">
        <v>4.7399112053459058</v>
      </c>
      <c r="AJ64" s="161">
        <v>9.3982974303992467E-2</v>
      </c>
      <c r="AK64" s="157">
        <v>-1.0660945365606911</v>
      </c>
      <c r="AL64" s="162">
        <v>-1.0606356612144041</v>
      </c>
    </row>
    <row r="65" spans="1:38" ht="37.5" x14ac:dyDescent="0.25">
      <c r="A65" s="236"/>
      <c r="B65" s="188" t="s">
        <v>457</v>
      </c>
      <c r="C65" s="115" t="s">
        <v>83</v>
      </c>
      <c r="D65" s="114"/>
      <c r="E65" s="150"/>
      <c r="F65" s="160" t="s">
        <v>314</v>
      </c>
      <c r="G65" s="157" t="s">
        <v>555</v>
      </c>
      <c r="H65" s="157" t="s">
        <v>54</v>
      </c>
      <c r="I65" s="157" t="s">
        <v>54</v>
      </c>
      <c r="J65" s="157">
        <v>3.517925</v>
      </c>
      <c r="K65" s="157">
        <v>3.5547309540112111</v>
      </c>
      <c r="L65" s="157">
        <v>3.4669311748705898</v>
      </c>
      <c r="M65" s="157">
        <v>3.5131957096272668</v>
      </c>
      <c r="N65" s="161">
        <v>3.5999768007194059E-2</v>
      </c>
      <c r="O65" s="157">
        <v>-0.72741702909858708</v>
      </c>
      <c r="P65" s="162">
        <v>-0.71185058741197738</v>
      </c>
      <c r="Q65" s="160" t="s">
        <v>314</v>
      </c>
      <c r="R65" s="161">
        <v>0</v>
      </c>
      <c r="S65" s="161">
        <v>0</v>
      </c>
      <c r="T65" s="161" t="s">
        <v>54</v>
      </c>
      <c r="U65" s="161">
        <v>4.2949373211955786</v>
      </c>
      <c r="V65" s="161">
        <v>4.3592311491506095</v>
      </c>
      <c r="W65" s="161">
        <v>4.4131502902960253</v>
      </c>
      <c r="X65" s="157">
        <v>4.3557729202140711</v>
      </c>
      <c r="Y65" s="161">
        <v>4.8322155211448149E-2</v>
      </c>
      <c r="Z65" s="157">
        <v>1.3668483170857781</v>
      </c>
      <c r="AA65" s="162">
        <v>1.3669317238885537</v>
      </c>
      <c r="AB65" s="160" t="s">
        <v>314</v>
      </c>
      <c r="AC65" s="157">
        <v>0</v>
      </c>
      <c r="AD65" s="157">
        <v>0</v>
      </c>
      <c r="AE65" s="157">
        <v>0</v>
      </c>
      <c r="AF65" s="157">
        <v>3.745902870967742</v>
      </c>
      <c r="AG65" s="157">
        <v>3.7476920582350819</v>
      </c>
      <c r="AH65" s="157">
        <v>3.6830813152046575</v>
      </c>
      <c r="AI65" s="157">
        <v>3.725558748135827</v>
      </c>
      <c r="AJ65" s="161">
        <v>3.0044961075982018E-2</v>
      </c>
      <c r="AK65" s="157">
        <v>-0.84208241585265187</v>
      </c>
      <c r="AL65" s="162">
        <v>-0.83812517413748289</v>
      </c>
    </row>
    <row r="66" spans="1:38" x14ac:dyDescent="0.25">
      <c r="A66" s="236"/>
      <c r="B66" s="188" t="s">
        <v>458</v>
      </c>
      <c r="C66" s="115" t="s">
        <v>84</v>
      </c>
      <c r="D66" s="114"/>
      <c r="E66" s="150"/>
      <c r="F66" s="160" t="s">
        <v>315</v>
      </c>
      <c r="G66" s="157">
        <v>3.9358040000000001</v>
      </c>
      <c r="H66" s="157">
        <v>3.7201139953379956</v>
      </c>
      <c r="I66" s="157">
        <v>3.5269380249726181</v>
      </c>
      <c r="J66" s="157">
        <v>3.4349299138810192</v>
      </c>
      <c r="K66" s="157">
        <v>3.3387277105343154</v>
      </c>
      <c r="L66" s="157">
        <v>3.3705195510416015</v>
      </c>
      <c r="M66" s="157">
        <v>3.5545055326279247</v>
      </c>
      <c r="N66" s="161">
        <v>0.21145680809811626</v>
      </c>
      <c r="O66" s="157">
        <v>-3.0533787993798467</v>
      </c>
      <c r="P66" s="162">
        <v>-3.0260318785879647</v>
      </c>
      <c r="Q66" s="160" t="s">
        <v>315</v>
      </c>
      <c r="R66" s="161">
        <v>3.6866572904962576</v>
      </c>
      <c r="S66" s="161">
        <v>3.5284536509814362</v>
      </c>
      <c r="T66" s="161">
        <v>3.5623960986860768</v>
      </c>
      <c r="U66" s="161">
        <v>3.6892456237744584</v>
      </c>
      <c r="V66" s="161">
        <v>3.6126030853334412</v>
      </c>
      <c r="W66" s="161">
        <v>3.7991108564893654</v>
      </c>
      <c r="X66" s="157">
        <v>3.6464111009601723</v>
      </c>
      <c r="Y66" s="161">
        <v>9.0265561898209612E-2</v>
      </c>
      <c r="Z66" s="157">
        <v>0.60274705477900703</v>
      </c>
      <c r="AA66" s="162">
        <v>0.66334930123423952</v>
      </c>
      <c r="AB66" s="160" t="s">
        <v>315</v>
      </c>
      <c r="AC66" s="157">
        <v>4.0213992359604562</v>
      </c>
      <c r="AD66" s="157">
        <v>3.9568286884067114</v>
      </c>
      <c r="AE66" s="157">
        <v>3.9856666537653487</v>
      </c>
      <c r="AF66" s="157">
        <v>3.9910706541992149</v>
      </c>
      <c r="AG66" s="157">
        <v>4.0024862068513114</v>
      </c>
      <c r="AH66" s="157">
        <v>4.1045294611713103</v>
      </c>
      <c r="AI66" s="157">
        <v>4.0103301500590591</v>
      </c>
      <c r="AJ66" s="161">
        <v>4.6366627637602374E-2</v>
      </c>
      <c r="AK66" s="157">
        <v>0.41006246149941639</v>
      </c>
      <c r="AL66" s="162">
        <v>0.41885027371051375</v>
      </c>
    </row>
    <row r="67" spans="1:38" x14ac:dyDescent="0.25">
      <c r="A67" s="236"/>
      <c r="B67" s="188" t="s">
        <v>500</v>
      </c>
      <c r="C67" s="113" t="s">
        <v>501</v>
      </c>
      <c r="D67" s="114"/>
      <c r="E67" s="150"/>
      <c r="F67" s="160" t="s">
        <v>316</v>
      </c>
      <c r="G67" s="157">
        <v>4.1489158549862886</v>
      </c>
      <c r="H67" s="157">
        <v>4.224955209419222</v>
      </c>
      <c r="I67" s="157">
        <v>4.2917677577930968</v>
      </c>
      <c r="J67" s="157">
        <v>4.1754922641734442</v>
      </c>
      <c r="K67" s="157">
        <v>4.2858297357754038</v>
      </c>
      <c r="L67" s="157">
        <v>4.3497496774014861</v>
      </c>
      <c r="M67" s="157">
        <v>4.2461184165914903</v>
      </c>
      <c r="N67" s="161">
        <v>6.986243884275152E-2</v>
      </c>
      <c r="O67" s="157">
        <v>0.94990801066381358</v>
      </c>
      <c r="P67" s="162">
        <v>0.9677580840612432</v>
      </c>
      <c r="Q67" s="160" t="s">
        <v>316</v>
      </c>
      <c r="R67" s="161">
        <v>4.1432141240221165</v>
      </c>
      <c r="S67" s="161">
        <v>4.1631865135963171</v>
      </c>
      <c r="T67" s="161">
        <v>4.1735779280411256</v>
      </c>
      <c r="U67" s="161">
        <v>4.3992609553383355</v>
      </c>
      <c r="V67" s="161">
        <v>4.5482879280994153</v>
      </c>
      <c r="W67" s="161">
        <v>4.6050521250847458</v>
      </c>
      <c r="X67" s="157">
        <v>4.3387632623636767</v>
      </c>
      <c r="Y67" s="161">
        <v>0.1892190836505423</v>
      </c>
      <c r="Z67" s="157">
        <v>2.136138519873132</v>
      </c>
      <c r="AA67" s="162">
        <v>2.1549312832717993</v>
      </c>
      <c r="AB67" s="160" t="s">
        <v>316</v>
      </c>
      <c r="AC67" s="157">
        <v>4.7148896382736796</v>
      </c>
      <c r="AD67" s="157">
        <v>4.6291088945087306</v>
      </c>
      <c r="AE67" s="157">
        <v>4.721721667557885</v>
      </c>
      <c r="AF67" s="157">
        <v>4.6920355989836446</v>
      </c>
      <c r="AG67" s="157">
        <v>4.9149278327511441</v>
      </c>
      <c r="AH67" s="157">
        <v>4.9251975577554203</v>
      </c>
      <c r="AI67" s="157">
        <v>4.766313531638418</v>
      </c>
      <c r="AJ67" s="161">
        <v>0.11277227727496776</v>
      </c>
      <c r="AK67" s="157">
        <v>0.87659736352072581</v>
      </c>
      <c r="AL67" s="162">
        <v>0.90239542924734906</v>
      </c>
    </row>
    <row r="68" spans="1:38" ht="37.5" x14ac:dyDescent="0.25">
      <c r="A68" s="236"/>
      <c r="B68" s="188" t="s">
        <v>459</v>
      </c>
      <c r="C68" s="115" t="s">
        <v>86</v>
      </c>
      <c r="D68" s="114"/>
      <c r="E68" s="150"/>
      <c r="F68" s="160" t="s">
        <v>317</v>
      </c>
      <c r="G68" s="157">
        <v>3.3826559999999999</v>
      </c>
      <c r="H68" s="157">
        <v>3.4314892857808856</v>
      </c>
      <c r="I68" s="157">
        <v>3.6611886133625413</v>
      </c>
      <c r="J68" s="157">
        <v>3.9339121277620395</v>
      </c>
      <c r="K68" s="157">
        <v>3.9212469656401581</v>
      </c>
      <c r="L68" s="157">
        <v>4.0965129120458519</v>
      </c>
      <c r="M68" s="157">
        <v>3.7378343174319126</v>
      </c>
      <c r="N68" s="161">
        <v>0.26664912056988932</v>
      </c>
      <c r="O68" s="157">
        <v>3.9037683602128892</v>
      </c>
      <c r="P68" s="162">
        <v>3.9468494615312766</v>
      </c>
      <c r="Q68" s="160" t="s">
        <v>317</v>
      </c>
      <c r="R68" s="161">
        <v>4.487286555532549</v>
      </c>
      <c r="S68" s="161">
        <v>4.3873946206947592</v>
      </c>
      <c r="T68" s="161">
        <v>4.1882888651885546</v>
      </c>
      <c r="U68" s="161">
        <v>4.3157752721276772</v>
      </c>
      <c r="V68" s="161">
        <v>4.2306974031235818</v>
      </c>
      <c r="W68" s="161">
        <v>4.1869132266039379</v>
      </c>
      <c r="X68" s="157">
        <v>4.2993926572118433</v>
      </c>
      <c r="Y68" s="161">
        <v>0.11032645914177026</v>
      </c>
      <c r="Z68" s="157">
        <v>-1.3761320507725827</v>
      </c>
      <c r="AA68" s="162">
        <v>-1.3453206165524256</v>
      </c>
      <c r="AB68" s="160" t="s">
        <v>317</v>
      </c>
      <c r="AC68" s="157">
        <v>5.2447822642020894</v>
      </c>
      <c r="AD68" s="157">
        <v>5.1491596402356858</v>
      </c>
      <c r="AE68" s="157">
        <v>4.9188354256800704</v>
      </c>
      <c r="AF68" s="157">
        <v>4.674126332528207</v>
      </c>
      <c r="AG68" s="157">
        <v>4.5625090857042618</v>
      </c>
      <c r="AH68" s="157">
        <v>4.5778643980172626</v>
      </c>
      <c r="AI68" s="157">
        <v>4.8545461910612628</v>
      </c>
      <c r="AJ68" s="161">
        <v>0.27006301541279887</v>
      </c>
      <c r="AK68" s="157">
        <v>-2.6833630654107599</v>
      </c>
      <c r="AL68" s="162">
        <v>-2.6645213040087379</v>
      </c>
    </row>
    <row r="69" spans="1:38" ht="37.5" x14ac:dyDescent="0.25">
      <c r="A69" s="236"/>
      <c r="B69" s="188" t="s">
        <v>460</v>
      </c>
      <c r="C69" s="115" t="s">
        <v>87</v>
      </c>
      <c r="D69" s="114"/>
      <c r="E69" s="150"/>
      <c r="F69" s="160" t="s">
        <v>318</v>
      </c>
      <c r="G69" s="157">
        <v>2.4112420000000001</v>
      </c>
      <c r="H69" s="157">
        <v>2.3047653198135198</v>
      </c>
      <c r="I69" s="157">
        <v>2.2389938400876233</v>
      </c>
      <c r="J69" s="157">
        <v>2.157377740509915</v>
      </c>
      <c r="K69" s="157">
        <v>2.1942413233640843</v>
      </c>
      <c r="L69" s="157">
        <v>2.1379454961497721</v>
      </c>
      <c r="M69" s="157">
        <v>2.240760953320819</v>
      </c>
      <c r="N69" s="161">
        <v>9.3853896455618216E-2</v>
      </c>
      <c r="O69" s="157">
        <v>-2.3772211181533276</v>
      </c>
      <c r="P69" s="162">
        <v>-2.3543338410041081</v>
      </c>
      <c r="Q69" s="160" t="s">
        <v>318</v>
      </c>
      <c r="R69" s="161">
        <v>4.0377226793604075</v>
      </c>
      <c r="S69" s="161">
        <v>3.8642546760850403</v>
      </c>
      <c r="T69" s="161">
        <v>3.7561723682333525</v>
      </c>
      <c r="U69" s="161">
        <v>3.9567779536284529</v>
      </c>
      <c r="V69" s="161">
        <v>3.858319378205517</v>
      </c>
      <c r="W69" s="161">
        <v>3.9432510710375857</v>
      </c>
      <c r="X69" s="157">
        <v>3.9027496877583929</v>
      </c>
      <c r="Y69" s="161">
        <v>8.917955011500972E-2</v>
      </c>
      <c r="Z69" s="157">
        <v>-0.47238696277525083</v>
      </c>
      <c r="AA69" s="162">
        <v>-0.40791205883417003</v>
      </c>
      <c r="AB69" s="160" t="s">
        <v>318</v>
      </c>
      <c r="AC69" s="157">
        <v>5.2743933817386317</v>
      </c>
      <c r="AD69" s="157">
        <v>5.2055349002231122</v>
      </c>
      <c r="AE69" s="157">
        <v>5.1921627021094636</v>
      </c>
      <c r="AF69" s="157">
        <v>5.1286792281420865</v>
      </c>
      <c r="AG69" s="157">
        <v>5.1190137565128309</v>
      </c>
      <c r="AH69" s="157">
        <v>5.1461204820546529</v>
      </c>
      <c r="AI69" s="157">
        <v>5.1776507417967963</v>
      </c>
      <c r="AJ69" s="161">
        <v>5.3506890737561943E-2</v>
      </c>
      <c r="AK69" s="157">
        <v>-0.49120059837662877</v>
      </c>
      <c r="AL69" s="162">
        <v>-0.4888032567268441</v>
      </c>
    </row>
    <row r="70" spans="1:38" ht="37.5" x14ac:dyDescent="0.25">
      <c r="A70" s="236"/>
      <c r="B70" s="188" t="s">
        <v>461</v>
      </c>
      <c r="C70" s="115" t="s">
        <v>88</v>
      </c>
      <c r="D70" s="114"/>
      <c r="E70" s="150"/>
      <c r="F70" s="160" t="s">
        <v>319</v>
      </c>
      <c r="G70" s="157">
        <v>3.4595980000000002</v>
      </c>
      <c r="H70" s="157">
        <v>3.4293863703962706</v>
      </c>
      <c r="I70" s="157">
        <v>3.5191581180722888</v>
      </c>
      <c r="J70" s="157">
        <v>3.2464332235127475</v>
      </c>
      <c r="K70" s="157">
        <v>2.9934416625528466</v>
      </c>
      <c r="L70" s="157">
        <v>3.068256340781562</v>
      </c>
      <c r="M70" s="157">
        <v>3.2860456192192857</v>
      </c>
      <c r="N70" s="161">
        <v>0.19984444955056874</v>
      </c>
      <c r="O70" s="157">
        <v>-2.3722679287788484</v>
      </c>
      <c r="P70" s="162">
        <v>-2.2597782440364811</v>
      </c>
      <c r="Q70" s="160" t="s">
        <v>319</v>
      </c>
      <c r="R70" s="161">
        <v>4.4161048035266202</v>
      </c>
      <c r="S70" s="161">
        <v>4.2853056828058991</v>
      </c>
      <c r="T70" s="161">
        <v>4.1500832406340278</v>
      </c>
      <c r="U70" s="161">
        <v>4.2981883153763105</v>
      </c>
      <c r="V70" s="161">
        <v>4.155538366434584</v>
      </c>
      <c r="W70" s="161">
        <v>4.193866067236443</v>
      </c>
      <c r="X70" s="157">
        <v>4.2498477460023141</v>
      </c>
      <c r="Y70" s="161">
        <v>9.4177712393187646E-2</v>
      </c>
      <c r="Z70" s="157">
        <v>-1.0273868285716969</v>
      </c>
      <c r="AA70" s="162">
        <v>-0.98902857763414342</v>
      </c>
      <c r="AB70" s="160" t="s">
        <v>319</v>
      </c>
      <c r="AC70" s="157">
        <v>4.8766460832624716</v>
      </c>
      <c r="AD70" s="157">
        <v>4.8209021054703092</v>
      </c>
      <c r="AE70" s="157">
        <v>4.7837863134642262</v>
      </c>
      <c r="AF70" s="157">
        <v>4.6711882268236558</v>
      </c>
      <c r="AG70" s="157">
        <v>4.5822453171378976</v>
      </c>
      <c r="AH70" s="157">
        <v>4.8613711851750168</v>
      </c>
      <c r="AI70" s="157">
        <v>4.7660232052222629</v>
      </c>
      <c r="AJ70" s="161">
        <v>0.10600618331842263</v>
      </c>
      <c r="AK70" s="157">
        <v>-6.2723731931579874E-2</v>
      </c>
      <c r="AL70" s="162">
        <v>-1.5865411449844657E-2</v>
      </c>
    </row>
    <row r="71" spans="1:38" ht="37.5" x14ac:dyDescent="0.25">
      <c r="A71" s="236"/>
      <c r="B71" s="188" t="s">
        <v>462</v>
      </c>
      <c r="C71" s="115" t="s">
        <v>89</v>
      </c>
      <c r="D71" s="114"/>
      <c r="E71" s="150"/>
      <c r="F71" s="160" t="s">
        <v>320</v>
      </c>
      <c r="G71" s="157">
        <v>3.464636</v>
      </c>
      <c r="H71" s="157">
        <v>3.5049199736596739</v>
      </c>
      <c r="I71" s="157">
        <v>3.5529004278203726</v>
      </c>
      <c r="J71" s="157">
        <v>3.4940881430594901</v>
      </c>
      <c r="K71" s="157">
        <v>3.3180302242052182</v>
      </c>
      <c r="L71" s="157">
        <v>3.2863759172334381</v>
      </c>
      <c r="M71" s="157">
        <v>3.4368251143296984</v>
      </c>
      <c r="N71" s="161">
        <v>9.9087566422163251E-2</v>
      </c>
      <c r="O71" s="157">
        <v>-1.0508825153639378</v>
      </c>
      <c r="P71" s="162">
        <v>-1.0232826521323957</v>
      </c>
      <c r="Q71" s="160" t="s">
        <v>320</v>
      </c>
      <c r="R71" s="161">
        <v>4.1119615378611343</v>
      </c>
      <c r="S71" s="161">
        <v>3.997510856710385</v>
      </c>
      <c r="T71" s="161">
        <v>3.8793695211040919</v>
      </c>
      <c r="U71" s="161">
        <v>4.0392431116187844</v>
      </c>
      <c r="V71" s="161">
        <v>3.9057856539349474</v>
      </c>
      <c r="W71" s="161">
        <v>4.0146147318537038</v>
      </c>
      <c r="X71" s="157">
        <v>3.9914142355138416</v>
      </c>
      <c r="Y71" s="161">
        <v>7.8825712094761483E-2</v>
      </c>
      <c r="Z71" s="157">
        <v>-0.47802956197104951</v>
      </c>
      <c r="AA71" s="162">
        <v>-0.42705499569791749</v>
      </c>
      <c r="AB71" s="160" t="s">
        <v>320</v>
      </c>
      <c r="AC71" s="157">
        <v>4.9823057190288704</v>
      </c>
      <c r="AD71" s="157">
        <v>4.9333699540626883</v>
      </c>
      <c r="AE71" s="157">
        <v>4.9058535656472868</v>
      </c>
      <c r="AF71" s="157">
        <v>4.9548655844602658</v>
      </c>
      <c r="AG71" s="157">
        <v>5.0105530079451572</v>
      </c>
      <c r="AH71" s="157">
        <v>4.9887219155675959</v>
      </c>
      <c r="AI71" s="157">
        <v>4.9626116244519771</v>
      </c>
      <c r="AJ71" s="161">
        <v>3.5366025543761226E-2</v>
      </c>
      <c r="AK71" s="157">
        <v>2.5742675577644647E-2</v>
      </c>
      <c r="AL71" s="162">
        <v>2.9458332095311235E-2</v>
      </c>
    </row>
    <row r="72" spans="1:38" x14ac:dyDescent="0.25">
      <c r="A72" s="236"/>
      <c r="B72" s="188" t="s">
        <v>508</v>
      </c>
      <c r="C72" s="113" t="s">
        <v>509</v>
      </c>
      <c r="D72" s="114"/>
      <c r="E72" s="150"/>
      <c r="F72" s="160" t="s">
        <v>321</v>
      </c>
      <c r="G72" s="157">
        <v>2.6604254553487241</v>
      </c>
      <c r="H72" s="157">
        <v>2.7246477911334872</v>
      </c>
      <c r="I72" s="157">
        <v>2.7386027749369624</v>
      </c>
      <c r="J72" s="157">
        <v>2.5872180943155141</v>
      </c>
      <c r="K72" s="157">
        <v>2.4929788035900273</v>
      </c>
      <c r="L72" s="157">
        <v>2.4731563564270709</v>
      </c>
      <c r="M72" s="157">
        <v>2.6128382126252974</v>
      </c>
      <c r="N72" s="161">
        <v>0.10417640647567915</v>
      </c>
      <c r="O72" s="157">
        <v>-1.4492132077741027</v>
      </c>
      <c r="P72" s="162">
        <v>-1.4078540181073129</v>
      </c>
      <c r="Q72" s="160" t="s">
        <v>321</v>
      </c>
      <c r="R72" s="161">
        <v>4.2426981782206052</v>
      </c>
      <c r="S72" s="161">
        <v>4.1792585068441817</v>
      </c>
      <c r="T72" s="161">
        <v>4.076143422442204</v>
      </c>
      <c r="U72" s="161">
        <v>4.3233338663305236</v>
      </c>
      <c r="V72" s="161">
        <v>4.1344779903118614</v>
      </c>
      <c r="W72" s="161">
        <v>4.1870604822568938</v>
      </c>
      <c r="X72" s="157">
        <v>4.1904954077343781</v>
      </c>
      <c r="Y72" s="161">
        <v>7.8234241840598628E-2</v>
      </c>
      <c r="Z72" s="157">
        <v>-0.26366174937432207</v>
      </c>
      <c r="AA72" s="162">
        <v>-0.1989478225283059</v>
      </c>
      <c r="AB72" s="160" t="s">
        <v>321</v>
      </c>
      <c r="AC72" s="157">
        <v>5.2256980162736699</v>
      </c>
      <c r="AD72" s="157">
        <v>5.2152057344716729</v>
      </c>
      <c r="AE72" s="157">
        <v>5.1929996162955501</v>
      </c>
      <c r="AF72" s="157">
        <v>5.1310063158901587</v>
      </c>
      <c r="AG72" s="157">
        <v>5.0497139770250588</v>
      </c>
      <c r="AH72" s="157">
        <v>5.1009733874294731</v>
      </c>
      <c r="AI72" s="157">
        <v>5.1525995078975972</v>
      </c>
      <c r="AJ72" s="161">
        <v>6.4046929421324908E-2</v>
      </c>
      <c r="AK72" s="157">
        <v>-0.48197473137470137</v>
      </c>
      <c r="AL72" s="162">
        <v>-0.4779207724011747</v>
      </c>
    </row>
    <row r="73" spans="1:38" x14ac:dyDescent="0.25">
      <c r="A73" s="236"/>
      <c r="B73" s="188" t="s">
        <v>237</v>
      </c>
      <c r="C73" s="115" t="s">
        <v>91</v>
      </c>
      <c r="D73" s="114"/>
      <c r="E73" s="150"/>
      <c r="F73" s="160" t="s">
        <v>322</v>
      </c>
      <c r="G73" s="157">
        <v>3.9189910612784962</v>
      </c>
      <c r="H73" s="157">
        <v>4.0021402348467774</v>
      </c>
      <c r="I73" s="157">
        <v>4.0686888316854777</v>
      </c>
      <c r="J73" s="157">
        <v>3.9953577229033894</v>
      </c>
      <c r="K73" s="157">
        <v>4.0537237670212587</v>
      </c>
      <c r="L73" s="157">
        <v>4.1205435876425138</v>
      </c>
      <c r="M73" s="157">
        <v>4.0265742008963192</v>
      </c>
      <c r="N73" s="161">
        <v>6.388349530976517E-2</v>
      </c>
      <c r="O73" s="157">
        <v>1.0080641779507848</v>
      </c>
      <c r="P73" s="162">
        <v>1.0182797931262977</v>
      </c>
      <c r="Q73" s="160" t="s">
        <v>322</v>
      </c>
      <c r="R73" s="161">
        <v>4.1844701806370113</v>
      </c>
      <c r="S73" s="161">
        <v>4.1867734354951152</v>
      </c>
      <c r="T73" s="161">
        <v>4.1728005173063831</v>
      </c>
      <c r="U73" s="161">
        <v>4.4015964807155372</v>
      </c>
      <c r="V73" s="161">
        <v>4.4772507250852671</v>
      </c>
      <c r="W73" s="161">
        <v>4.5364685120660511</v>
      </c>
      <c r="X73" s="157">
        <v>4.3265599752175605</v>
      </c>
      <c r="Y73" s="161">
        <v>0.15042801733917471</v>
      </c>
      <c r="Z73" s="157">
        <v>1.628492766283407</v>
      </c>
      <c r="AA73" s="162">
        <v>1.6491526180575367</v>
      </c>
      <c r="AB73" s="160" t="s">
        <v>322</v>
      </c>
      <c r="AC73" s="157">
        <v>4.8446790699426563</v>
      </c>
      <c r="AD73" s="157">
        <v>4.781574262119892</v>
      </c>
      <c r="AE73" s="157">
        <v>4.8528104071977349</v>
      </c>
      <c r="AF73" s="157">
        <v>4.8161041229977881</v>
      </c>
      <c r="AG73" s="157">
        <v>4.9682966245608551</v>
      </c>
      <c r="AH73" s="157">
        <v>4.9873588130505855</v>
      </c>
      <c r="AI73" s="157">
        <v>4.8751372166449185</v>
      </c>
      <c r="AJ73" s="161">
        <v>7.6308015861938E-2</v>
      </c>
      <c r="AK73" s="157">
        <v>0.58219761979274587</v>
      </c>
      <c r="AL73" s="162">
        <v>0.59492107849106191</v>
      </c>
    </row>
    <row r="74" spans="1:38" ht="37.5" x14ac:dyDescent="0.25">
      <c r="A74" s="236"/>
      <c r="B74" s="188" t="s">
        <v>463</v>
      </c>
      <c r="C74" s="115" t="s">
        <v>92</v>
      </c>
      <c r="D74" s="114"/>
      <c r="E74" s="150"/>
      <c r="F74" s="160" t="s">
        <v>323</v>
      </c>
      <c r="G74" s="157">
        <v>3.8957929999999998</v>
      </c>
      <c r="H74" s="157">
        <v>3.9101235468531468</v>
      </c>
      <c r="I74" s="157">
        <v>4.0143015235487409</v>
      </c>
      <c r="J74" s="157">
        <v>3.9387927150141637</v>
      </c>
      <c r="K74" s="157">
        <v>3.838914589681699</v>
      </c>
      <c r="L74" s="157">
        <v>3.8685755074453017</v>
      </c>
      <c r="M74" s="157">
        <v>3.9110834804238421</v>
      </c>
      <c r="N74" s="161">
        <v>5.5784948582126105E-2</v>
      </c>
      <c r="O74" s="157">
        <v>-0.14011973254349774</v>
      </c>
      <c r="P74" s="162">
        <v>-0.12239013929107312</v>
      </c>
      <c r="Q74" s="160" t="s">
        <v>323</v>
      </c>
      <c r="R74" s="161">
        <v>4.4271158875208316</v>
      </c>
      <c r="S74" s="161">
        <v>4.3581781270604134</v>
      </c>
      <c r="T74" s="161">
        <v>4.3021592019777799</v>
      </c>
      <c r="U74" s="161">
        <v>4.4749460880563552</v>
      </c>
      <c r="V74" s="161">
        <v>4.4136642048637498</v>
      </c>
      <c r="W74" s="161">
        <v>4.546908049745551</v>
      </c>
      <c r="X74" s="157">
        <v>4.4204952598707798</v>
      </c>
      <c r="Y74" s="161">
        <v>7.8445766612320625E-2</v>
      </c>
      <c r="Z74" s="157">
        <v>0.53541065945790223</v>
      </c>
      <c r="AA74" s="162">
        <v>0.56463743302974656</v>
      </c>
      <c r="AB74" s="160" t="s">
        <v>323</v>
      </c>
      <c r="AC74" s="157">
        <v>5.2714354807048265</v>
      </c>
      <c r="AD74" s="157">
        <v>5.2697924681385002</v>
      </c>
      <c r="AE74" s="157">
        <v>5.2232569853211182</v>
      </c>
      <c r="AF74" s="157">
        <v>5.1608499695745094</v>
      </c>
      <c r="AG74" s="157">
        <v>5.1831290432628281</v>
      </c>
      <c r="AH74" s="157">
        <v>5.3010951921431211</v>
      </c>
      <c r="AI74" s="157">
        <v>5.2349265231908175</v>
      </c>
      <c r="AJ74" s="161">
        <v>5.0387372233240288E-2</v>
      </c>
      <c r="AK74" s="157">
        <v>0.11227751495859195</v>
      </c>
      <c r="AL74" s="162">
        <v>0.11972747800861328</v>
      </c>
    </row>
    <row r="75" spans="1:38" x14ac:dyDescent="0.25">
      <c r="A75" s="236"/>
      <c r="B75" s="188" t="s">
        <v>464</v>
      </c>
      <c r="C75" s="115" t="s">
        <v>93</v>
      </c>
      <c r="D75" s="114"/>
      <c r="E75" s="150"/>
      <c r="F75" s="160" t="s">
        <v>324</v>
      </c>
      <c r="G75" s="157">
        <v>3.5043169999999999</v>
      </c>
      <c r="H75" s="157">
        <v>3.553327588111888</v>
      </c>
      <c r="I75" s="157">
        <v>3.7115780736035049</v>
      </c>
      <c r="J75" s="157">
        <v>3.6467352664305945</v>
      </c>
      <c r="K75" s="157">
        <v>3.5459731091306974</v>
      </c>
      <c r="L75" s="157">
        <v>3.5902280982449764</v>
      </c>
      <c r="M75" s="157">
        <v>3.5920265225869437</v>
      </c>
      <c r="N75" s="161">
        <v>6.9041459894804813E-2</v>
      </c>
      <c r="O75" s="157">
        <v>0.48557713479195908</v>
      </c>
      <c r="P75" s="162">
        <v>0.51801564876723383</v>
      </c>
      <c r="Q75" s="160" t="s">
        <v>324</v>
      </c>
      <c r="R75" s="161">
        <v>3.2630493708940254</v>
      </c>
      <c r="S75" s="161">
        <v>3.3121647401123382</v>
      </c>
      <c r="T75" s="161">
        <v>3.2151898143097144</v>
      </c>
      <c r="U75" s="161">
        <v>3.3866071225641248</v>
      </c>
      <c r="V75" s="161">
        <v>3.3497518412317469</v>
      </c>
      <c r="W75" s="161">
        <v>3.4865119343552373</v>
      </c>
      <c r="X75" s="157">
        <v>3.3355458039111983</v>
      </c>
      <c r="Y75" s="161">
        <v>8.7452666700056886E-2</v>
      </c>
      <c r="Z75" s="157">
        <v>1.3336071145401363</v>
      </c>
      <c r="AA75" s="162">
        <v>1.3806536327910512</v>
      </c>
      <c r="AB75" s="160" t="s">
        <v>324</v>
      </c>
      <c r="AC75" s="157">
        <v>4.1910985502546536</v>
      </c>
      <c r="AD75" s="157">
        <v>4.1670874948938108</v>
      </c>
      <c r="AE75" s="157">
        <v>4.1375019327996521</v>
      </c>
      <c r="AF75" s="157">
        <v>4.0202310561305463</v>
      </c>
      <c r="AG75" s="157">
        <v>3.9858626529995038</v>
      </c>
      <c r="AH75" s="157">
        <v>4.0116056689633357</v>
      </c>
      <c r="AI75" s="157">
        <v>4.0855645593402512</v>
      </c>
      <c r="AJ75" s="161">
        <v>8.181254718039746E-2</v>
      </c>
      <c r="AK75" s="157">
        <v>-0.87160542335099622</v>
      </c>
      <c r="AL75" s="162">
        <v>-0.86525121648037828</v>
      </c>
    </row>
    <row r="76" spans="1:38" ht="37.5" x14ac:dyDescent="0.25">
      <c r="A76" s="236"/>
      <c r="B76" s="188" t="s">
        <v>240</v>
      </c>
      <c r="C76" s="115" t="s">
        <v>94</v>
      </c>
      <c r="D76" s="114"/>
      <c r="E76" s="150"/>
      <c r="F76" s="160" t="s">
        <v>325</v>
      </c>
      <c r="G76" s="157">
        <v>3.7000549999999999</v>
      </c>
      <c r="H76" s="157">
        <v>3.7317255674825174</v>
      </c>
      <c r="I76" s="157">
        <v>3.8629397985761229</v>
      </c>
      <c r="J76" s="157">
        <v>3.7927639907223791</v>
      </c>
      <c r="K76" s="157">
        <v>3.6924438494061982</v>
      </c>
      <c r="L76" s="157">
        <v>3.729401802845139</v>
      </c>
      <c r="M76" s="157">
        <v>3.7515550015053929</v>
      </c>
      <c r="N76" s="161">
        <v>5.9350797429171431E-2</v>
      </c>
      <c r="O76" s="157">
        <v>0.15812812723074998</v>
      </c>
      <c r="P76" s="162">
        <v>0.18227087843132317</v>
      </c>
      <c r="Q76" s="160" t="s">
        <v>325</v>
      </c>
      <c r="R76" s="161">
        <v>3.845082629207428</v>
      </c>
      <c r="S76" s="161">
        <v>3.8351714335863769</v>
      </c>
      <c r="T76" s="161">
        <v>3.7586745081437463</v>
      </c>
      <c r="U76" s="161">
        <v>3.9307766053102391</v>
      </c>
      <c r="V76" s="161">
        <v>3.8817080230477483</v>
      </c>
      <c r="W76" s="161">
        <v>4.0167099920503944</v>
      </c>
      <c r="X76" s="157">
        <v>3.8780205318909893</v>
      </c>
      <c r="Y76" s="161">
        <v>8.0824904656035368E-2</v>
      </c>
      <c r="Z76" s="157">
        <v>0.8771862237157757</v>
      </c>
      <c r="AA76" s="162">
        <v>0.91120051532640467</v>
      </c>
      <c r="AB76" s="160" t="s">
        <v>325</v>
      </c>
      <c r="AC76" s="157">
        <v>4.7312670154797392</v>
      </c>
      <c r="AD76" s="157">
        <v>4.7184399815161564</v>
      </c>
      <c r="AE76" s="157">
        <v>4.6803794590603855</v>
      </c>
      <c r="AF76" s="157">
        <v>4.5905405128525283</v>
      </c>
      <c r="AG76" s="157">
        <v>4.5844958481311648</v>
      </c>
      <c r="AH76" s="157">
        <v>4.6563504305532293</v>
      </c>
      <c r="AI76" s="157">
        <v>4.6602455412655344</v>
      </c>
      <c r="AJ76" s="161">
        <v>5.6932703262832229E-2</v>
      </c>
      <c r="AK76" s="157">
        <v>-0.31871228485269576</v>
      </c>
      <c r="AL76" s="162">
        <v>-0.31231266646869482</v>
      </c>
    </row>
    <row r="77" spans="1:38" s="117" customFormat="1" ht="38.25" thickBot="1" x14ac:dyDescent="0.3">
      <c r="A77" s="237"/>
      <c r="B77" s="187" t="s">
        <v>241</v>
      </c>
      <c r="C77" s="139" t="s">
        <v>95</v>
      </c>
      <c r="D77" s="140"/>
      <c r="E77" s="149"/>
      <c r="F77" s="163" t="s">
        <v>326</v>
      </c>
      <c r="G77" s="159">
        <v>3.8460123741856638</v>
      </c>
      <c r="H77" s="159">
        <v>3.9120020123920236</v>
      </c>
      <c r="I77" s="159">
        <v>4.0001058206490256</v>
      </c>
      <c r="J77" s="159">
        <v>3.9278264788430528</v>
      </c>
      <c r="K77" s="159">
        <v>3.9332971278162381</v>
      </c>
      <c r="L77" s="159">
        <v>3.9901629927100553</v>
      </c>
      <c r="M77" s="159">
        <v>3.9349011344326765</v>
      </c>
      <c r="N77" s="164">
        <v>5.1289584976326082E-2</v>
      </c>
      <c r="O77" s="159">
        <v>0.73861874610774425</v>
      </c>
      <c r="P77" s="165">
        <v>0.74920681422834257</v>
      </c>
      <c r="Q77" s="163" t="s">
        <v>326</v>
      </c>
      <c r="R77" s="164">
        <v>4.0713409968271499</v>
      </c>
      <c r="S77" s="164">
        <v>4.0695727681922023</v>
      </c>
      <c r="T77" s="164">
        <v>4.0347585142521707</v>
      </c>
      <c r="U77" s="164">
        <v>4.244656522247106</v>
      </c>
      <c r="V77" s="164">
        <v>4.2787364910727606</v>
      </c>
      <c r="W77" s="164">
        <v>4.3632156720608304</v>
      </c>
      <c r="X77" s="159">
        <v>4.1770468274420365</v>
      </c>
      <c r="Y77" s="164">
        <v>0.1241914230369784</v>
      </c>
      <c r="Z77" s="159">
        <v>1.3943698339892396</v>
      </c>
      <c r="AA77" s="165">
        <v>1.4161246463223032</v>
      </c>
      <c r="AB77" s="163" t="s">
        <v>326</v>
      </c>
      <c r="AC77" s="159">
        <v>4.8068750517883512</v>
      </c>
      <c r="AD77" s="159">
        <v>4.7605295019186453</v>
      </c>
      <c r="AE77" s="159">
        <v>4.7953334244852845</v>
      </c>
      <c r="AF77" s="159">
        <v>4.7409162529493694</v>
      </c>
      <c r="AG77" s="159">
        <v>4.8403630324176259</v>
      </c>
      <c r="AH77" s="159">
        <v>4.8770226855514673</v>
      </c>
      <c r="AI77" s="159">
        <v>4.8035066581851238</v>
      </c>
      <c r="AJ77" s="164">
        <v>4.583619605763356E-2</v>
      </c>
      <c r="AK77" s="159">
        <v>0.29017484758597778</v>
      </c>
      <c r="AL77" s="165">
        <v>0.29742994952326463</v>
      </c>
    </row>
    <row r="78" spans="1:38" ht="37.5" x14ac:dyDescent="0.25">
      <c r="A78" s="235" t="s">
        <v>546</v>
      </c>
      <c r="B78" s="186" t="s">
        <v>465</v>
      </c>
      <c r="C78" s="111" t="s">
        <v>96</v>
      </c>
      <c r="D78" s="112"/>
      <c r="E78" s="148"/>
      <c r="F78" s="160" t="s">
        <v>373</v>
      </c>
      <c r="G78" s="157">
        <v>3.764589</v>
      </c>
      <c r="H78" s="157">
        <v>3.7430725517482522</v>
      </c>
      <c r="I78" s="157">
        <v>3.8094274935377879</v>
      </c>
      <c r="J78" s="157">
        <v>3.6716103191218128</v>
      </c>
      <c r="K78" s="157">
        <v>3.5131851214552379</v>
      </c>
      <c r="L78" s="157">
        <v>3.7324384333704304</v>
      </c>
      <c r="M78" s="157">
        <v>3.7057204865389202</v>
      </c>
      <c r="N78" s="161">
        <v>9.5361628346349772E-2</v>
      </c>
      <c r="O78" s="157">
        <v>-0.1713916843086194</v>
      </c>
      <c r="P78" s="162">
        <v>-9.812009923297893E-2</v>
      </c>
      <c r="Q78" s="160" t="s">
        <v>373</v>
      </c>
      <c r="R78" s="161">
        <v>4.114255212042301</v>
      </c>
      <c r="S78" s="161">
        <v>4.0565110099021622</v>
      </c>
      <c r="T78" s="161">
        <v>4.0184333652419006</v>
      </c>
      <c r="U78" s="161">
        <v>4.3038134506436698</v>
      </c>
      <c r="V78" s="161">
        <v>4.323382490567429</v>
      </c>
      <c r="W78" s="161">
        <v>4.3498137645756181</v>
      </c>
      <c r="X78" s="157">
        <v>4.1943682154955129</v>
      </c>
      <c r="Y78" s="161">
        <v>0.13488392255803103</v>
      </c>
      <c r="Z78" s="157">
        <v>1.1197266744493062</v>
      </c>
      <c r="AA78" s="162">
        <v>1.1651253612871226</v>
      </c>
      <c r="AB78" s="160" t="s">
        <v>373</v>
      </c>
      <c r="AC78" s="157">
        <v>4.8629803143498176</v>
      </c>
      <c r="AD78" s="157">
        <v>4.8129061114729739</v>
      </c>
      <c r="AE78" s="157">
        <v>4.7743683875212044</v>
      </c>
      <c r="AF78" s="157">
        <v>4.7457236354208803</v>
      </c>
      <c r="AG78" s="157">
        <v>4.7570478801993641</v>
      </c>
      <c r="AH78" s="157">
        <v>4.8905789705255085</v>
      </c>
      <c r="AI78" s="157">
        <v>4.8072675499149584</v>
      </c>
      <c r="AJ78" s="161">
        <v>5.3957578746910075E-2</v>
      </c>
      <c r="AK78" s="157">
        <v>0.11324831736796437</v>
      </c>
      <c r="AL78" s="162">
        <v>0.1230496344666987</v>
      </c>
    </row>
    <row r="79" spans="1:38" x14ac:dyDescent="0.25">
      <c r="A79" s="236"/>
      <c r="B79" s="186" t="s">
        <v>466</v>
      </c>
      <c r="C79" s="111" t="s">
        <v>97</v>
      </c>
      <c r="D79" s="112"/>
      <c r="E79" s="148"/>
      <c r="F79" s="160" t="s">
        <v>374</v>
      </c>
      <c r="G79" s="157">
        <v>3.6151309999999999</v>
      </c>
      <c r="H79" s="157">
        <v>3.6361798808857806</v>
      </c>
      <c r="I79" s="157">
        <v>3.6889309345016432</v>
      </c>
      <c r="J79" s="157">
        <v>3.4260054158640227</v>
      </c>
      <c r="K79" s="157">
        <v>3.2387983203748654</v>
      </c>
      <c r="L79" s="157">
        <v>3.5676335307333975</v>
      </c>
      <c r="M79" s="157">
        <v>3.5287798470599512</v>
      </c>
      <c r="N79" s="161">
        <v>0.15318895627616105</v>
      </c>
      <c r="O79" s="157">
        <v>-0.26416234371020586</v>
      </c>
      <c r="P79" s="162">
        <v>-8.1148513373430209E-2</v>
      </c>
      <c r="Q79" s="160" t="s">
        <v>374</v>
      </c>
      <c r="R79" s="161">
        <v>3.7883968012702751</v>
      </c>
      <c r="S79" s="161">
        <v>3.8656264686941011</v>
      </c>
      <c r="T79" s="161">
        <v>3.849538711090486</v>
      </c>
      <c r="U79" s="161">
        <v>3.9305327592553048</v>
      </c>
      <c r="V79" s="161">
        <v>3.9071132406392981</v>
      </c>
      <c r="W79" s="161">
        <v>3.9217521590440394</v>
      </c>
      <c r="X79" s="157">
        <v>3.8771600233322512</v>
      </c>
      <c r="Y79" s="161">
        <v>4.9175149716202668E-2</v>
      </c>
      <c r="Z79" s="157">
        <v>0.69431146827405588</v>
      </c>
      <c r="AA79" s="162">
        <v>0.7010482319721234</v>
      </c>
      <c r="AB79" s="160" t="s">
        <v>374</v>
      </c>
      <c r="AC79" s="157">
        <v>3.5930004172908481</v>
      </c>
      <c r="AD79" s="157">
        <v>3.5813310928297399</v>
      </c>
      <c r="AE79" s="157">
        <v>3.6391565314698089</v>
      </c>
      <c r="AF79" s="157">
        <v>3.6574041210471182</v>
      </c>
      <c r="AG79" s="157">
        <v>3.6572184029059605</v>
      </c>
      <c r="AH79" s="157">
        <v>3.76218446358128</v>
      </c>
      <c r="AI79" s="157">
        <v>3.6483825048541263</v>
      </c>
      <c r="AJ79" s="161">
        <v>5.8819688491569488E-2</v>
      </c>
      <c r="AK79" s="157">
        <v>0.92449002791681334</v>
      </c>
      <c r="AL79" s="162">
        <v>0.93126163123191663</v>
      </c>
    </row>
    <row r="80" spans="1:38" ht="37.5" x14ac:dyDescent="0.25">
      <c r="A80" s="236"/>
      <c r="B80" s="186" t="s">
        <v>467</v>
      </c>
      <c r="C80" s="111" t="s">
        <v>98</v>
      </c>
      <c r="D80" s="112"/>
      <c r="E80" s="148"/>
      <c r="F80" s="160" t="s">
        <v>375</v>
      </c>
      <c r="G80" s="157">
        <v>3.5295420000000002</v>
      </c>
      <c r="H80" s="157">
        <v>3.4676826410256414</v>
      </c>
      <c r="I80" s="157">
        <v>3.4832645660460027</v>
      </c>
      <c r="J80" s="157">
        <v>3.6059631063739372</v>
      </c>
      <c r="K80" s="157">
        <v>3.76046253818342</v>
      </c>
      <c r="L80" s="157">
        <v>3.9087853766745519</v>
      </c>
      <c r="M80" s="157">
        <v>3.625950038050592</v>
      </c>
      <c r="N80" s="161">
        <v>0.1597869110134659</v>
      </c>
      <c r="O80" s="157">
        <v>2.0621456230234703</v>
      </c>
      <c r="P80" s="162">
        <v>2.089614086221081</v>
      </c>
      <c r="Q80" s="160" t="s">
        <v>375</v>
      </c>
      <c r="R80" s="161">
        <v>4.8473784476089108</v>
      </c>
      <c r="S80" s="161">
        <v>4.9024087859881567</v>
      </c>
      <c r="T80" s="161">
        <v>4.9077528607550542</v>
      </c>
      <c r="U80" s="161">
        <v>5.1718627749546</v>
      </c>
      <c r="V80" s="161">
        <v>5.1674153430691332</v>
      </c>
      <c r="W80" s="161">
        <v>5.0461198644482863</v>
      </c>
      <c r="X80" s="157">
        <v>5.0071563461373572</v>
      </c>
      <c r="Y80" s="161">
        <v>0.1295578317920876</v>
      </c>
      <c r="Z80" s="157">
        <v>0.80686921969266301</v>
      </c>
      <c r="AA80" s="162">
        <v>0.83848907969108488</v>
      </c>
      <c r="AB80" s="160" t="s">
        <v>375</v>
      </c>
      <c r="AC80" s="157" t="s">
        <v>54</v>
      </c>
      <c r="AD80" s="157" t="s">
        <v>54</v>
      </c>
      <c r="AE80" s="157" t="s">
        <v>54</v>
      </c>
      <c r="AF80" s="157">
        <v>4.5668988766240597</v>
      </c>
      <c r="AG80" s="157">
        <v>4.5638460859785788</v>
      </c>
      <c r="AH80" s="157">
        <v>4.6229790683388039</v>
      </c>
      <c r="AI80" s="157">
        <v>4.5845746769804805</v>
      </c>
      <c r="AJ80" s="161">
        <v>2.7184589254253547E-2</v>
      </c>
      <c r="AK80" s="157" t="e">
        <v>#VALUE!</v>
      </c>
      <c r="AL80" s="162" t="e">
        <v>#VALUE!</v>
      </c>
    </row>
    <row r="81" spans="1:38" ht="37.5" x14ac:dyDescent="0.25">
      <c r="A81" s="236"/>
      <c r="B81" s="186" t="s">
        <v>468</v>
      </c>
      <c r="C81" s="111" t="s">
        <v>99</v>
      </c>
      <c r="D81" s="112"/>
      <c r="E81" s="148"/>
      <c r="F81" s="160" t="s">
        <v>376</v>
      </c>
      <c r="G81" s="157" t="s">
        <v>555</v>
      </c>
      <c r="H81" s="157" t="s">
        <v>54</v>
      </c>
      <c r="I81" s="157" t="s">
        <v>54</v>
      </c>
      <c r="J81" s="157">
        <v>3.5295399999999999</v>
      </c>
      <c r="K81" s="157">
        <v>3.525028134433704</v>
      </c>
      <c r="L81" s="157">
        <v>3.7367201168188382</v>
      </c>
      <c r="M81" s="157">
        <v>3.5970960837508472</v>
      </c>
      <c r="N81" s="161">
        <v>9.8746281585183851E-2</v>
      </c>
      <c r="O81" s="157">
        <v>2.8930950244941078</v>
      </c>
      <c r="P81" s="162">
        <v>2.938783415407431</v>
      </c>
      <c r="Q81" s="160" t="s">
        <v>376</v>
      </c>
      <c r="R81" s="161" t="s">
        <v>54</v>
      </c>
      <c r="S81" s="161">
        <v>0</v>
      </c>
      <c r="T81" s="161" t="s">
        <v>54</v>
      </c>
      <c r="U81" s="161">
        <v>4.2150377329602833</v>
      </c>
      <c r="V81" s="161">
        <v>4.2588727177655619</v>
      </c>
      <c r="W81" s="161">
        <v>4.5043311236425021</v>
      </c>
      <c r="X81" s="157">
        <v>4.3260805247894494</v>
      </c>
      <c r="Y81" s="161">
        <v>0.12730628019812107</v>
      </c>
      <c r="Z81" s="157">
        <v>3.374737821998175</v>
      </c>
      <c r="AA81" s="162">
        <v>3.4017130715925603</v>
      </c>
      <c r="AB81" s="160" t="s">
        <v>376</v>
      </c>
      <c r="AC81" s="157">
        <v>4.4966601245281232</v>
      </c>
      <c r="AD81" s="157">
        <v>4.4642093005671377</v>
      </c>
      <c r="AE81" s="157">
        <v>4.5060624371123037</v>
      </c>
      <c r="AF81" s="157">
        <v>3.5311037741935487</v>
      </c>
      <c r="AG81" s="157">
        <v>3.5214582702458794</v>
      </c>
      <c r="AH81" s="157">
        <v>3.5630026558401138</v>
      </c>
      <c r="AI81" s="157">
        <v>3.5385215667598473</v>
      </c>
      <c r="AJ81" s="161">
        <v>1.7752966484845711E-2</v>
      </c>
      <c r="AK81" s="157">
        <v>0.45066877295150132</v>
      </c>
      <c r="AL81" s="162">
        <v>0.45329557662801001</v>
      </c>
    </row>
    <row r="82" spans="1:38" x14ac:dyDescent="0.25">
      <c r="A82" s="236"/>
      <c r="B82" s="186" t="s">
        <v>247</v>
      </c>
      <c r="C82" s="111" t="s">
        <v>101</v>
      </c>
      <c r="D82" s="112"/>
      <c r="E82" s="148"/>
      <c r="F82" s="160" t="s">
        <v>377</v>
      </c>
      <c r="G82" s="157">
        <v>3.8298653333333332</v>
      </c>
      <c r="H82" s="157">
        <v>3.8071640715193897</v>
      </c>
      <c r="I82" s="157">
        <v>3.815779091856879</v>
      </c>
      <c r="J82" s="157">
        <v>3.7353455727832325</v>
      </c>
      <c r="K82" s="157">
        <v>3.775748791143414</v>
      </c>
      <c r="L82" s="157">
        <v>3.9576869200908718</v>
      </c>
      <c r="M82" s="157">
        <v>3.82026496345452</v>
      </c>
      <c r="N82" s="161">
        <v>6.8752830475400151E-2</v>
      </c>
      <c r="O82" s="157">
        <v>0.65876239599749198</v>
      </c>
      <c r="P82" s="162">
        <v>0.68517321502477024</v>
      </c>
      <c r="Q82" s="160" t="s">
        <v>377</v>
      </c>
      <c r="R82" s="161">
        <v>4.3861775986148004</v>
      </c>
      <c r="S82" s="161">
        <v>4.4379201367523633</v>
      </c>
      <c r="T82" s="161">
        <v>4.3764531389974666</v>
      </c>
      <c r="U82" s="161">
        <v>4.5824899150604246</v>
      </c>
      <c r="V82" s="161">
        <v>4.6609112468703353</v>
      </c>
      <c r="W82" s="161">
        <v>4.6994510013897086</v>
      </c>
      <c r="X82" s="157">
        <v>4.5239005062808495</v>
      </c>
      <c r="Y82" s="161">
        <v>0.12982269161567508</v>
      </c>
      <c r="Z82" s="157">
        <v>1.3893135405240731</v>
      </c>
      <c r="AA82" s="162">
        <v>1.4081355614368629</v>
      </c>
      <c r="AB82" s="160" t="s">
        <v>377</v>
      </c>
      <c r="AC82" s="157">
        <v>4.6823246482739584</v>
      </c>
      <c r="AD82" s="157">
        <v>4.6534431392511992</v>
      </c>
      <c r="AE82" s="157">
        <v>4.5797441434776003</v>
      </c>
      <c r="AF82" s="157">
        <v>4.4960074126653264</v>
      </c>
      <c r="AG82" s="157">
        <v>4.5271571971366766</v>
      </c>
      <c r="AH82" s="157">
        <v>4.5870424264344063</v>
      </c>
      <c r="AI82" s="157">
        <v>4.5876198278731941</v>
      </c>
      <c r="AJ82" s="161">
        <v>6.5080252331034302E-2</v>
      </c>
      <c r="AK82" s="157">
        <v>-0.41034062210819622</v>
      </c>
      <c r="AL82" s="162">
        <v>-0.40267096893107368</v>
      </c>
    </row>
    <row r="83" spans="1:38" x14ac:dyDescent="0.25">
      <c r="A83" s="236"/>
      <c r="B83" s="186" t="s">
        <v>469</v>
      </c>
      <c r="C83" s="111" t="s">
        <v>102</v>
      </c>
      <c r="D83" s="112"/>
      <c r="E83" s="148"/>
      <c r="F83" s="160" t="s">
        <v>378</v>
      </c>
      <c r="G83" s="157">
        <v>3.1775549999999999</v>
      </c>
      <c r="H83" s="157">
        <v>3.1335417836829835</v>
      </c>
      <c r="I83" s="157">
        <v>3.1567266508214678</v>
      </c>
      <c r="J83" s="157">
        <v>3.1363400349858352</v>
      </c>
      <c r="K83" s="157">
        <v>3.0953048528504032</v>
      </c>
      <c r="L83" s="157">
        <v>3.3348448884858795</v>
      </c>
      <c r="M83" s="157">
        <v>3.1723855351377614</v>
      </c>
      <c r="N83" s="161">
        <v>7.682720026727663E-2</v>
      </c>
      <c r="O83" s="157">
        <v>0.97096628366872828</v>
      </c>
      <c r="P83" s="162">
        <v>1.0278781585524088</v>
      </c>
      <c r="Q83" s="160" t="s">
        <v>378</v>
      </c>
      <c r="R83" s="161">
        <v>3.6778542317633827</v>
      </c>
      <c r="S83" s="161">
        <v>3.6587334415580557</v>
      </c>
      <c r="T83" s="161">
        <v>3.6238913150750598</v>
      </c>
      <c r="U83" s="161">
        <v>3.8270270002313946</v>
      </c>
      <c r="V83" s="161">
        <v>3.8463480911483674</v>
      </c>
      <c r="W83" s="161">
        <v>3.8734192214115155</v>
      </c>
      <c r="X83" s="157">
        <v>3.7512122168646296</v>
      </c>
      <c r="Y83" s="161">
        <v>9.9897946096529855E-2</v>
      </c>
      <c r="Z83" s="157">
        <v>1.0415496324194473</v>
      </c>
      <c r="AA83" s="162">
        <v>1.0683880490552689</v>
      </c>
      <c r="AB83" s="160" t="s">
        <v>378</v>
      </c>
      <c r="AC83" s="157">
        <v>4.1993437903861528</v>
      </c>
      <c r="AD83" s="157">
        <v>4.1706605033799047</v>
      </c>
      <c r="AE83" s="157">
        <v>4.1382499325453761</v>
      </c>
      <c r="AF83" s="157">
        <v>4.1130901311855794</v>
      </c>
      <c r="AG83" s="157">
        <v>4.0753856222848732</v>
      </c>
      <c r="AH83" s="157">
        <v>4.354829830142485</v>
      </c>
      <c r="AI83" s="157">
        <v>4.175259968320729</v>
      </c>
      <c r="AJ83" s="161">
        <v>8.9495099708772882E-2</v>
      </c>
      <c r="AK83" s="157">
        <v>0.72979536552304491</v>
      </c>
      <c r="AL83" s="162">
        <v>0.77440993019706195</v>
      </c>
    </row>
    <row r="84" spans="1:38" ht="37.5" x14ac:dyDescent="0.25">
      <c r="A84" s="236"/>
      <c r="B84" s="186" t="s">
        <v>553</v>
      </c>
      <c r="C84" s="111" t="s">
        <v>103</v>
      </c>
      <c r="D84" s="112"/>
      <c r="E84" s="148"/>
      <c r="F84" s="160" t="s">
        <v>379</v>
      </c>
      <c r="G84" s="157">
        <v>3.486742</v>
      </c>
      <c r="H84" s="157">
        <v>3.4743318191142194</v>
      </c>
      <c r="I84" s="157">
        <v>3.5076148175246447</v>
      </c>
      <c r="J84" s="157">
        <v>3.3726292916430594</v>
      </c>
      <c r="K84" s="157">
        <v>3.145200723095809</v>
      </c>
      <c r="L84" s="157">
        <v>3.2219878204720773</v>
      </c>
      <c r="M84" s="157">
        <v>3.368084411974968</v>
      </c>
      <c r="N84" s="161">
        <v>0.13897174625376857</v>
      </c>
      <c r="O84" s="157">
        <v>-2.2588052420092652</v>
      </c>
      <c r="P84" s="162">
        <v>-1.798085989800291</v>
      </c>
      <c r="Q84" s="160" t="s">
        <v>379</v>
      </c>
      <c r="R84" s="161">
        <v>3.8041533031553842</v>
      </c>
      <c r="S84" s="161">
        <v>3.7297690257814917</v>
      </c>
      <c r="T84" s="161">
        <v>3.7027034492418309</v>
      </c>
      <c r="U84" s="161">
        <v>3.8497917710649299</v>
      </c>
      <c r="V84" s="161">
        <v>3.8090794490196438</v>
      </c>
      <c r="W84" s="161">
        <v>3.9390858806328115</v>
      </c>
      <c r="X84" s="157">
        <v>3.805763813149349</v>
      </c>
      <c r="Y84" s="161">
        <v>7.7592383921557262E-2</v>
      </c>
      <c r="Z84" s="157">
        <v>0.69954027196452717</v>
      </c>
      <c r="AA84" s="162">
        <v>0.72939938253884229</v>
      </c>
      <c r="AB84" s="160" t="s">
        <v>379</v>
      </c>
      <c r="AC84" s="157">
        <v>5.3473074868720412</v>
      </c>
      <c r="AD84" s="157">
        <v>5.3009590002839131</v>
      </c>
      <c r="AE84" s="157">
        <v>5.2566518691645259</v>
      </c>
      <c r="AF84" s="157">
        <v>5.1927697292516726</v>
      </c>
      <c r="AG84" s="157">
        <v>5.1680949141194272</v>
      </c>
      <c r="AH84" s="157">
        <v>5.286025971250627</v>
      </c>
      <c r="AI84" s="157">
        <v>5.2586348284903677</v>
      </c>
      <c r="AJ84" s="161">
        <v>6.1838593779698976E-2</v>
      </c>
      <c r="AK84" s="157">
        <v>-0.23026311397051913</v>
      </c>
      <c r="AL84" s="162">
        <v>-0.22222578504080825</v>
      </c>
    </row>
    <row r="85" spans="1:38" ht="37.5" x14ac:dyDescent="0.25">
      <c r="A85" s="236"/>
      <c r="B85" s="186" t="s">
        <v>471</v>
      </c>
      <c r="C85" s="111" t="s">
        <v>104</v>
      </c>
      <c r="D85" s="112"/>
      <c r="E85" s="148"/>
      <c r="F85" s="160" t="s">
        <v>380</v>
      </c>
      <c r="G85" s="157" t="s">
        <v>54</v>
      </c>
      <c r="H85" s="157" t="s">
        <v>54</v>
      </c>
      <c r="I85" s="157" t="s">
        <v>54</v>
      </c>
      <c r="J85" s="157">
        <v>2.3376290000000002</v>
      </c>
      <c r="K85" s="157">
        <v>2.5144582380448171</v>
      </c>
      <c r="L85" s="157">
        <v>2.5935640263042865</v>
      </c>
      <c r="M85" s="157">
        <v>2.4818837547830346</v>
      </c>
      <c r="N85" s="161">
        <v>0.10699379154004854</v>
      </c>
      <c r="O85" s="157">
        <v>5.3320880920888936</v>
      </c>
      <c r="P85" s="162">
        <v>5.3552533983395101</v>
      </c>
      <c r="Q85" s="160" t="s">
        <v>380</v>
      </c>
      <c r="R85" s="161" t="s">
        <v>54</v>
      </c>
      <c r="S85" s="161">
        <v>0</v>
      </c>
      <c r="T85" s="161" t="s">
        <v>54</v>
      </c>
      <c r="U85" s="161">
        <v>3.4890042053848669</v>
      </c>
      <c r="V85" s="161">
        <v>3.4701723517440271</v>
      </c>
      <c r="W85" s="161">
        <v>3.6062258779722569</v>
      </c>
      <c r="X85" s="157">
        <v>3.5218008117003836</v>
      </c>
      <c r="Y85" s="161">
        <v>6.0190550416407564E-2</v>
      </c>
      <c r="Z85" s="157">
        <v>1.6659952046926385</v>
      </c>
      <c r="AA85" s="162">
        <v>1.6904537494680572</v>
      </c>
      <c r="AB85" s="160" t="s">
        <v>380</v>
      </c>
      <c r="AC85" s="157">
        <v>0</v>
      </c>
      <c r="AD85" s="157">
        <v>0</v>
      </c>
      <c r="AE85" s="157">
        <v>0</v>
      </c>
      <c r="AF85" s="157">
        <v>4.1227046451612903</v>
      </c>
      <c r="AG85" s="157">
        <v>4.1382073116562479</v>
      </c>
      <c r="AH85" s="157">
        <v>4.2421227309810448</v>
      </c>
      <c r="AI85" s="157">
        <v>4.167678229266194</v>
      </c>
      <c r="AJ85" s="161">
        <v>5.3019311222690338E-2</v>
      </c>
      <c r="AK85" s="157">
        <v>1.4379592205756131</v>
      </c>
      <c r="AL85" s="162">
        <v>1.4435765504845488</v>
      </c>
    </row>
    <row r="86" spans="1:38" ht="37.5" x14ac:dyDescent="0.25">
      <c r="A86" s="236"/>
      <c r="B86" s="186" t="s">
        <v>472</v>
      </c>
      <c r="C86" s="111" t="s">
        <v>105</v>
      </c>
      <c r="D86" s="112"/>
      <c r="E86" s="148"/>
      <c r="F86" s="160" t="s">
        <v>381</v>
      </c>
      <c r="G86" s="212" t="s">
        <v>555</v>
      </c>
      <c r="H86" s="157" t="s">
        <v>54</v>
      </c>
      <c r="I86" s="157" t="s">
        <v>54</v>
      </c>
      <c r="J86" s="157">
        <v>1.803642</v>
      </c>
      <c r="K86" s="157">
        <v>1.8221922656379221</v>
      </c>
      <c r="L86" s="157">
        <v>1.9397225862498479</v>
      </c>
      <c r="M86" s="157" t="e">
        <v>#VALUE!</v>
      </c>
      <c r="N86" s="161">
        <v>6.0254473851861418E-2</v>
      </c>
      <c r="O86" s="157">
        <v>3.7037930795644103</v>
      </c>
      <c r="P86" s="162">
        <v>3.7392150192809837</v>
      </c>
      <c r="Q86" s="160" t="s">
        <v>381</v>
      </c>
      <c r="R86" s="161" t="s">
        <v>54</v>
      </c>
      <c r="S86" s="161">
        <v>0</v>
      </c>
      <c r="T86" s="161" t="s">
        <v>54</v>
      </c>
      <c r="U86" s="161">
        <v>3.4097842053848662</v>
      </c>
      <c r="V86" s="161">
        <v>3.4621651666099864</v>
      </c>
      <c r="W86" s="161">
        <v>3.5855266901645488</v>
      </c>
      <c r="X86" s="157">
        <v>3.4858253540531337</v>
      </c>
      <c r="Y86" s="161">
        <v>7.3671381107898795E-2</v>
      </c>
      <c r="Z86" s="157">
        <v>2.5446559897879695</v>
      </c>
      <c r="AA86" s="162">
        <v>2.5496640166187357</v>
      </c>
      <c r="AB86" s="160" t="s">
        <v>381</v>
      </c>
      <c r="AC86" s="157">
        <v>0</v>
      </c>
      <c r="AD86" s="157">
        <v>0</v>
      </c>
      <c r="AE86" s="157">
        <v>0</v>
      </c>
      <c r="AF86" s="157">
        <v>3.9898744193548383</v>
      </c>
      <c r="AG86" s="157">
        <v>4.0087031231149739</v>
      </c>
      <c r="AH86" s="157">
        <v>4.019912478977778</v>
      </c>
      <c r="AI86" s="157">
        <v>4.0061633404825301</v>
      </c>
      <c r="AJ86" s="161">
        <v>1.239379221876467E-2</v>
      </c>
      <c r="AK86" s="157">
        <v>0.37572279681150622</v>
      </c>
      <c r="AL86" s="162">
        <v>0.37576884151797607</v>
      </c>
    </row>
    <row r="87" spans="1:38" x14ac:dyDescent="0.25">
      <c r="A87" s="236"/>
      <c r="B87" s="186" t="s">
        <v>253</v>
      </c>
      <c r="C87" s="111" t="s">
        <v>107</v>
      </c>
      <c r="D87" s="112"/>
      <c r="E87" s="148"/>
      <c r="F87" s="160" t="s">
        <v>382</v>
      </c>
      <c r="G87" s="157">
        <v>2.9136709543204051</v>
      </c>
      <c r="H87" s="157">
        <v>2.8656872425391517</v>
      </c>
      <c r="I87" s="157">
        <v>2.5521854890235884</v>
      </c>
      <c r="J87" s="157">
        <v>2.2964709529187917</v>
      </c>
      <c r="K87" s="157">
        <v>2.2389229903541934</v>
      </c>
      <c r="L87" s="157">
        <v>2.3464234585711385</v>
      </c>
      <c r="M87" s="157">
        <v>2.5355601812878779</v>
      </c>
      <c r="N87" s="161">
        <v>0.2686875558953653</v>
      </c>
      <c r="O87" s="157">
        <v>-4.2380066867095278</v>
      </c>
      <c r="P87" s="162">
        <v>-4.0621240506194312</v>
      </c>
      <c r="Q87" s="160" t="s">
        <v>382</v>
      </c>
      <c r="R87" s="161">
        <v>3.2091392585957426</v>
      </c>
      <c r="S87" s="161">
        <v>3.1224068619973777</v>
      </c>
      <c r="T87" s="161">
        <v>3.0823313213129837</v>
      </c>
      <c r="U87" s="161">
        <v>3.2321391580992724</v>
      </c>
      <c r="V87" s="161">
        <v>2.9465236060879589</v>
      </c>
      <c r="W87" s="161">
        <v>3.0004455814990267</v>
      </c>
      <c r="X87" s="157">
        <v>3.0988309645987271</v>
      </c>
      <c r="Y87" s="161">
        <v>0.10299212786245833</v>
      </c>
      <c r="Z87" s="157">
        <v>-1.3358364942372081</v>
      </c>
      <c r="AA87" s="162">
        <v>-1.226530619520716</v>
      </c>
      <c r="AB87" s="160" t="s">
        <v>382</v>
      </c>
      <c r="AC87" s="157">
        <v>4.8661763923672563</v>
      </c>
      <c r="AD87" s="157">
        <v>4.8014657444757924</v>
      </c>
      <c r="AE87" s="157">
        <v>4.8182096126791629</v>
      </c>
      <c r="AF87" s="157">
        <v>4.7367908563693595</v>
      </c>
      <c r="AG87" s="157">
        <v>4.5798638508683913</v>
      </c>
      <c r="AH87" s="157">
        <v>4.6848637956666899</v>
      </c>
      <c r="AI87" s="157">
        <v>4.747895042071109</v>
      </c>
      <c r="AJ87" s="161">
        <v>9.4986980690516976E-2</v>
      </c>
      <c r="AK87" s="157">
        <v>-0.75655661031103216</v>
      </c>
      <c r="AL87" s="162">
        <v>-0.73823802706478592</v>
      </c>
    </row>
    <row r="88" spans="1:38" s="117" customFormat="1" ht="38.25" thickBot="1" x14ac:dyDescent="0.3">
      <c r="A88" s="237"/>
      <c r="B88" s="187" t="s">
        <v>254</v>
      </c>
      <c r="C88" s="139" t="s">
        <v>108</v>
      </c>
      <c r="D88" s="140"/>
      <c r="E88" s="149"/>
      <c r="F88" s="163" t="s">
        <v>383</v>
      </c>
      <c r="G88" s="159">
        <v>3.371768143826869</v>
      </c>
      <c r="H88" s="159">
        <v>3.3364256570292707</v>
      </c>
      <c r="I88" s="159">
        <v>3.183982290440234</v>
      </c>
      <c r="J88" s="159">
        <v>3.0159082628510121</v>
      </c>
      <c r="K88" s="159">
        <v>3.0073358907488039</v>
      </c>
      <c r="L88" s="159">
        <v>3.1520551893310049</v>
      </c>
      <c r="M88" s="159">
        <v>3.177912572371199</v>
      </c>
      <c r="N88" s="164">
        <v>0.14068500686745003</v>
      </c>
      <c r="O88" s="159">
        <v>-1.338611774389642</v>
      </c>
      <c r="P88" s="165">
        <v>-1.2736032451732493</v>
      </c>
      <c r="Q88" s="163" t="s">
        <v>383</v>
      </c>
      <c r="R88" s="164">
        <v>3.7976584286052715</v>
      </c>
      <c r="S88" s="164">
        <v>3.7801634993748698</v>
      </c>
      <c r="T88" s="164">
        <v>3.7293922301552254</v>
      </c>
      <c r="U88" s="164">
        <v>3.9073145365798485</v>
      </c>
      <c r="V88" s="164">
        <v>3.8037174264791465</v>
      </c>
      <c r="W88" s="164">
        <v>3.8499482914443681</v>
      </c>
      <c r="X88" s="159">
        <v>3.8113657354397881</v>
      </c>
      <c r="Y88" s="164">
        <v>5.5729118754267573E-2</v>
      </c>
      <c r="Z88" s="159">
        <v>0.27387522710971002</v>
      </c>
      <c r="AA88" s="165">
        <v>0.30621754134481094</v>
      </c>
      <c r="AB88" s="163" t="s">
        <v>383</v>
      </c>
      <c r="AC88" s="159">
        <v>4.7742505203206074</v>
      </c>
      <c r="AD88" s="159">
        <v>4.7274544418634958</v>
      </c>
      <c r="AE88" s="159">
        <v>4.6989768780783825</v>
      </c>
      <c r="AF88" s="159">
        <v>4.6163991345173425</v>
      </c>
      <c r="AG88" s="159">
        <v>4.553510524002534</v>
      </c>
      <c r="AH88" s="159">
        <v>4.635953111050549</v>
      </c>
      <c r="AI88" s="159">
        <v>4.6677574349721516</v>
      </c>
      <c r="AJ88" s="164">
        <v>7.3689336856945453E-2</v>
      </c>
      <c r="AK88" s="159">
        <v>-0.58617905088508282</v>
      </c>
      <c r="AL88" s="165">
        <v>-0.57833562477359601</v>
      </c>
    </row>
    <row r="89" spans="1:38" ht="37.5" x14ac:dyDescent="0.25">
      <c r="A89" s="235" t="s">
        <v>547</v>
      </c>
      <c r="B89" s="188" t="s">
        <v>473</v>
      </c>
      <c r="C89" s="113" t="s">
        <v>109</v>
      </c>
      <c r="D89" s="114"/>
      <c r="E89" s="150"/>
      <c r="F89" s="160" t="s">
        <v>384</v>
      </c>
      <c r="G89" s="157">
        <v>3.0847310000000001</v>
      </c>
      <c r="H89" s="157">
        <v>3.1449239135198139</v>
      </c>
      <c r="I89" s="157">
        <v>3.2514684407447976</v>
      </c>
      <c r="J89" s="157">
        <v>3.1473259820113313</v>
      </c>
      <c r="K89" s="157">
        <v>3.140412333797105</v>
      </c>
      <c r="L89" s="157">
        <v>3.140412333797105</v>
      </c>
      <c r="M89" s="157">
        <v>3.1515456673116922</v>
      </c>
      <c r="N89" s="161">
        <v>4.9595557623884345E-2</v>
      </c>
      <c r="O89" s="157">
        <v>0.35843385023797136</v>
      </c>
      <c r="P89" s="162">
        <v>0.38330796174999016</v>
      </c>
      <c r="Q89" s="160" t="s">
        <v>384</v>
      </c>
      <c r="R89" s="161">
        <v>4.0486395882352948</v>
      </c>
      <c r="S89" s="161">
        <v>4.0071575086471976</v>
      </c>
      <c r="T89" s="161">
        <v>3.9333513608405144</v>
      </c>
      <c r="U89" s="161">
        <v>4.1094491123763035</v>
      </c>
      <c r="V89" s="161">
        <v>4.0700193627233467</v>
      </c>
      <c r="W89" s="161">
        <v>4.3176034082143566</v>
      </c>
      <c r="X89" s="157">
        <v>4.0810367235061689</v>
      </c>
      <c r="Y89" s="161">
        <v>0.1191715300881975</v>
      </c>
      <c r="Z89" s="157">
        <v>1.2947008279756256</v>
      </c>
      <c r="AA89" s="162">
        <v>1.3468434458333789</v>
      </c>
      <c r="AB89" s="160" t="s">
        <v>384</v>
      </c>
      <c r="AC89" s="157">
        <v>4.9064346774193561</v>
      </c>
      <c r="AD89" s="157">
        <v>4.8541828065741255</v>
      </c>
      <c r="AE89" s="157">
        <v>4.7219400193130161</v>
      </c>
      <c r="AF89" s="157">
        <v>4.826120084900734</v>
      </c>
      <c r="AG89" s="157">
        <v>5.0261932899176012</v>
      </c>
      <c r="AH89" s="157">
        <v>5.0261932899176012</v>
      </c>
      <c r="AI89" s="157">
        <v>4.893510694673739</v>
      </c>
      <c r="AJ89" s="161">
        <v>0.10870529364830847</v>
      </c>
      <c r="AK89" s="157">
        <v>0.48347203841452302</v>
      </c>
      <c r="AL89" s="162">
        <v>0.51253168427296547</v>
      </c>
    </row>
    <row r="90" spans="1:38" ht="37.5" x14ac:dyDescent="0.25">
      <c r="A90" s="236"/>
      <c r="B90" s="188" t="s">
        <v>474</v>
      </c>
      <c r="C90" s="113" t="s">
        <v>110</v>
      </c>
      <c r="D90" s="114"/>
      <c r="E90" s="150"/>
      <c r="F90" s="160" t="s">
        <v>385</v>
      </c>
      <c r="G90" s="157">
        <v>3.0457939999999999</v>
      </c>
      <c r="H90" s="157">
        <v>3.0742836850815851</v>
      </c>
      <c r="I90" s="157">
        <v>3.2433146876232204</v>
      </c>
      <c r="J90" s="157">
        <v>3.0897447499999999</v>
      </c>
      <c r="K90" s="157">
        <v>2.9295994750162087</v>
      </c>
      <c r="L90" s="157">
        <v>2.9295994750162087</v>
      </c>
      <c r="M90" s="157">
        <v>3.0520560121228701</v>
      </c>
      <c r="N90" s="161">
        <v>0.10686815172461825</v>
      </c>
      <c r="O90" s="157">
        <v>-0.77490018306529684</v>
      </c>
      <c r="P90" s="162">
        <v>-0.6968979997359126</v>
      </c>
      <c r="Q90" s="160" t="s">
        <v>385</v>
      </c>
      <c r="R90" s="161">
        <v>4.265863764705883</v>
      </c>
      <c r="S90" s="161">
        <v>4.1967461300518778</v>
      </c>
      <c r="T90" s="161">
        <v>4.0939764176214268</v>
      </c>
      <c r="U90" s="161">
        <v>4.2071377202416675</v>
      </c>
      <c r="V90" s="161">
        <v>4.1316844011472504</v>
      </c>
      <c r="W90" s="161">
        <v>4.358248239768967</v>
      </c>
      <c r="X90" s="157">
        <v>4.2089427789228457</v>
      </c>
      <c r="Y90" s="161">
        <v>8.6477604912981718E-2</v>
      </c>
      <c r="Z90" s="157">
        <v>0.42942966503658475</v>
      </c>
      <c r="AA90" s="162">
        <v>0.47703184850211855</v>
      </c>
      <c r="AB90" s="160" t="s">
        <v>385</v>
      </c>
      <c r="AC90" s="157">
        <v>5.5291498064516134</v>
      </c>
      <c r="AD90" s="157">
        <v>5.513013004038549</v>
      </c>
      <c r="AE90" s="157">
        <v>5.4086714247144929</v>
      </c>
      <c r="AF90" s="157">
        <v>5.288693336293238</v>
      </c>
      <c r="AG90" s="157">
        <v>5.31211822167728</v>
      </c>
      <c r="AH90" s="157">
        <v>5.31211822167728</v>
      </c>
      <c r="AI90" s="157">
        <v>5.3939606691420749</v>
      </c>
      <c r="AJ90" s="161">
        <v>9.7590600127500454E-2</v>
      </c>
      <c r="AK90" s="157">
        <v>-0.7976694801774209</v>
      </c>
      <c r="AL90" s="162">
        <v>-0.79196434205872634</v>
      </c>
    </row>
    <row r="91" spans="1:38" ht="37.5" x14ac:dyDescent="0.25">
      <c r="A91" s="236"/>
      <c r="B91" s="188" t="s">
        <v>475</v>
      </c>
      <c r="C91" s="113" t="s">
        <v>111</v>
      </c>
      <c r="D91" s="114"/>
      <c r="E91" s="150"/>
      <c r="F91" s="160" t="s">
        <v>386</v>
      </c>
      <c r="G91" s="157">
        <v>3.2796439999999998</v>
      </c>
      <c r="H91" s="157">
        <v>3.4023460536130532</v>
      </c>
      <c r="I91" s="157">
        <v>3.4769067447973718</v>
      </c>
      <c r="J91" s="157">
        <v>3.1663014505665723</v>
      </c>
      <c r="K91" s="157">
        <v>2.9774871825781237</v>
      </c>
      <c r="L91" s="157">
        <v>2.9678746977012507</v>
      </c>
      <c r="M91" s="157">
        <v>3.2117600215427284</v>
      </c>
      <c r="N91" s="161">
        <v>0.19479234710376625</v>
      </c>
      <c r="O91" s="157">
        <v>-1.9779521590484128</v>
      </c>
      <c r="P91" s="162">
        <v>-1.8573381549689794</v>
      </c>
      <c r="Q91" s="160" t="s">
        <v>386</v>
      </c>
      <c r="R91" s="161">
        <v>3.502594112732452</v>
      </c>
      <c r="S91" s="161">
        <v>3.5050222106076157</v>
      </c>
      <c r="T91" s="161">
        <v>3.4163997198766287</v>
      </c>
      <c r="U91" s="161">
        <v>3.5254752778145084</v>
      </c>
      <c r="V91" s="161">
        <v>3.4561813105266133</v>
      </c>
      <c r="W91" s="161">
        <v>3.7492671396977308</v>
      </c>
      <c r="X91" s="157">
        <v>3.5258232952092583</v>
      </c>
      <c r="Y91" s="161">
        <v>0.10624113897493966</v>
      </c>
      <c r="Z91" s="157">
        <v>1.3704360016461914</v>
      </c>
      <c r="AA91" s="162">
        <v>1.4496222308255202</v>
      </c>
      <c r="AB91" s="160" t="s">
        <v>386</v>
      </c>
      <c r="AC91" s="157">
        <v>3.8452037315597067</v>
      </c>
      <c r="AD91" s="157">
        <v>3.97441055495326</v>
      </c>
      <c r="AE91" s="157">
        <v>3.9722248294323634</v>
      </c>
      <c r="AF91" s="157">
        <v>3.9005126236795626</v>
      </c>
      <c r="AG91" s="157">
        <v>3.9952325116274476</v>
      </c>
      <c r="AH91" s="157">
        <v>4.2960849295159793</v>
      </c>
      <c r="AI91" s="157">
        <v>3.9972781967947193</v>
      </c>
      <c r="AJ91" s="161">
        <v>0.14313773537154129</v>
      </c>
      <c r="AK91" s="157">
        <v>2.2423211931464904</v>
      </c>
      <c r="AL91" s="162">
        <v>2.2917105856148146</v>
      </c>
    </row>
    <row r="92" spans="1:38" x14ac:dyDescent="0.25">
      <c r="A92" s="236"/>
      <c r="B92" s="188" t="s">
        <v>476</v>
      </c>
      <c r="C92" s="113" t="s">
        <v>112</v>
      </c>
      <c r="D92" s="114"/>
      <c r="E92" s="150"/>
      <c r="F92" s="160" t="s">
        <v>387</v>
      </c>
      <c r="G92" s="157">
        <v>1.6188549999999999</v>
      </c>
      <c r="H92" s="157">
        <v>1.6609463769230768</v>
      </c>
      <c r="I92" s="157">
        <v>1.6736211303395401</v>
      </c>
      <c r="J92" s="157">
        <v>1.5027391147308782</v>
      </c>
      <c r="K92" s="157">
        <v>1.5816581170894972</v>
      </c>
      <c r="L92" s="157">
        <v>1.5816581170894972</v>
      </c>
      <c r="M92" s="157">
        <v>1.6032463093620812</v>
      </c>
      <c r="N92" s="161">
        <v>5.7095447441708996E-2</v>
      </c>
      <c r="O92" s="157">
        <v>-0.46382840364013189</v>
      </c>
      <c r="P92" s="162">
        <v>-0.31909291027842901</v>
      </c>
      <c r="Q92" s="160" t="s">
        <v>387</v>
      </c>
      <c r="R92" s="161">
        <v>3.1836310511012051</v>
      </c>
      <c r="S92" s="161">
        <v>3.0665173530333214</v>
      </c>
      <c r="T92" s="161">
        <v>2.9379333089685971</v>
      </c>
      <c r="U92" s="161">
        <v>3.0404712340720748</v>
      </c>
      <c r="V92" s="161">
        <v>3.0153789070990356</v>
      </c>
      <c r="W92" s="161">
        <v>3.2008521382191639</v>
      </c>
      <c r="X92" s="157">
        <v>3.0741306654155665</v>
      </c>
      <c r="Y92" s="161">
        <v>9.241308978984912E-2</v>
      </c>
      <c r="Z92" s="157">
        <v>0.10795186996781503</v>
      </c>
      <c r="AA92" s="162">
        <v>0.18879751440619152</v>
      </c>
      <c r="AB92" s="160" t="s">
        <v>387</v>
      </c>
      <c r="AC92" s="157">
        <v>3.2459923914643465</v>
      </c>
      <c r="AD92" s="157">
        <v>3.2374416636082084</v>
      </c>
      <c r="AE92" s="157">
        <v>3.1659671020034641</v>
      </c>
      <c r="AF92" s="157">
        <v>3.0555306303639633</v>
      </c>
      <c r="AG92" s="157">
        <v>3.1116794964155248</v>
      </c>
      <c r="AH92" s="157">
        <v>3.1116794964155248</v>
      </c>
      <c r="AI92" s="157">
        <v>3.1547151300451719</v>
      </c>
      <c r="AJ92" s="161">
        <v>6.9334360386599111E-2</v>
      </c>
      <c r="AK92" s="157">
        <v>-0.84160875051411121</v>
      </c>
      <c r="AL92" s="162">
        <v>-0.82435925701516144</v>
      </c>
    </row>
    <row r="93" spans="1:38" ht="37.5" x14ac:dyDescent="0.25">
      <c r="A93" s="236"/>
      <c r="B93" s="188" t="s">
        <v>477</v>
      </c>
      <c r="C93" s="113" t="s">
        <v>113</v>
      </c>
      <c r="D93" s="114"/>
      <c r="E93" s="150"/>
      <c r="F93" s="160" t="s">
        <v>388</v>
      </c>
      <c r="G93" s="157">
        <v>1.766497</v>
      </c>
      <c r="H93" s="157">
        <v>1.8287934755244755</v>
      </c>
      <c r="I93" s="157">
        <v>1.8990251945235488</v>
      </c>
      <c r="J93" s="157">
        <v>1.8195914213881017</v>
      </c>
      <c r="K93" s="157">
        <v>1.8889161902872216</v>
      </c>
      <c r="L93" s="157">
        <v>2.0481078800823482</v>
      </c>
      <c r="M93" s="157">
        <v>1.8751551936342825</v>
      </c>
      <c r="N93" s="161">
        <v>8.9176901397468214E-2</v>
      </c>
      <c r="O93" s="157">
        <v>3.0025519773604126</v>
      </c>
      <c r="P93" s="162">
        <v>3.0843192386328822</v>
      </c>
      <c r="Q93" s="160" t="s">
        <v>388</v>
      </c>
      <c r="R93" s="161">
        <v>2.8668300871225192</v>
      </c>
      <c r="S93" s="161">
        <v>2.9970635434187147</v>
      </c>
      <c r="T93" s="161">
        <v>2.8438693045149153</v>
      </c>
      <c r="U93" s="161">
        <v>2.8756778242860328</v>
      </c>
      <c r="V93" s="161">
        <v>2.8353960044644833</v>
      </c>
      <c r="W93" s="161">
        <v>3.078048453019262</v>
      </c>
      <c r="X93" s="157">
        <v>2.9161475361376543</v>
      </c>
      <c r="Y93" s="161">
        <v>8.9976171021555348E-2</v>
      </c>
      <c r="Z93" s="157">
        <v>1.4319324610059248</v>
      </c>
      <c r="AA93" s="162">
        <v>1.5413964979803518</v>
      </c>
      <c r="AB93" s="160" t="s">
        <v>388</v>
      </c>
      <c r="AC93" s="157">
        <v>3.1536443743111722</v>
      </c>
      <c r="AD93" s="157">
        <v>3.1830016618347976</v>
      </c>
      <c r="AE93" s="157">
        <v>3.1177845328318741</v>
      </c>
      <c r="AF93" s="157">
        <v>3.0845729422493808</v>
      </c>
      <c r="AG93" s="157">
        <v>3.204509829188158</v>
      </c>
      <c r="AH93" s="157">
        <v>3.3471836945830158</v>
      </c>
      <c r="AI93" s="157">
        <v>3.1817828391664</v>
      </c>
      <c r="AJ93" s="161">
        <v>8.3877654010080391E-2</v>
      </c>
      <c r="AK93" s="157">
        <v>1.1983346954623553</v>
      </c>
      <c r="AL93" s="162">
        <v>1.2314632338269904</v>
      </c>
    </row>
    <row r="94" spans="1:38" x14ac:dyDescent="0.25">
      <c r="A94" s="236"/>
      <c r="B94" s="188" t="s">
        <v>260</v>
      </c>
      <c r="C94" s="113" t="s">
        <v>114</v>
      </c>
      <c r="D94" s="114"/>
      <c r="E94" s="150"/>
      <c r="F94" s="160" t="s">
        <v>389</v>
      </c>
      <c r="G94" s="157">
        <v>2.6697963333333328</v>
      </c>
      <c r="H94" s="157">
        <v>2.622258700932401</v>
      </c>
      <c r="I94" s="157">
        <v>2.7088672396056959</v>
      </c>
      <c r="J94" s="157">
        <v>2.545140543739377</v>
      </c>
      <c r="K94" s="157">
        <v>2.5036146597536315</v>
      </c>
      <c r="L94" s="157">
        <v>2.5335305007372817</v>
      </c>
      <c r="M94" s="157">
        <v>2.5972013296836201</v>
      </c>
      <c r="N94" s="161">
        <v>7.5155335281842511E-2</v>
      </c>
      <c r="O94" s="157">
        <v>-1.0422981312702029</v>
      </c>
      <c r="P94" s="162">
        <v>-0.99170412715701151</v>
      </c>
      <c r="Q94" s="160" t="s">
        <v>389</v>
      </c>
      <c r="R94" s="161">
        <v>3.665090003790425</v>
      </c>
      <c r="S94" s="161">
        <v>3.5545013491517454</v>
      </c>
      <c r="T94" s="161">
        <v>3.445106022364417</v>
      </c>
      <c r="U94" s="161">
        <v>3.5516422337581171</v>
      </c>
      <c r="V94" s="161">
        <v>3.5017319971921461</v>
      </c>
      <c r="W94" s="161">
        <v>3.7408038757838962</v>
      </c>
      <c r="X94" s="157">
        <v>3.576479247006791</v>
      </c>
      <c r="Y94" s="161">
        <v>9.8995311816210088E-2</v>
      </c>
      <c r="Z94" s="157">
        <v>0.40979006650767591</v>
      </c>
      <c r="AA94" s="162">
        <v>0.48387191811127828</v>
      </c>
      <c r="AB94" s="160" t="s">
        <v>389</v>
      </c>
      <c r="AC94" s="157">
        <v>4.2834495987533101</v>
      </c>
      <c r="AD94" s="157">
        <v>4.1524099382017878</v>
      </c>
      <c r="AE94" s="157">
        <v>4.0773175816590417</v>
      </c>
      <c r="AF94" s="157">
        <v>4.0310859234973764</v>
      </c>
      <c r="AG94" s="157">
        <v>4.1299466697652019</v>
      </c>
      <c r="AH94" s="157">
        <v>4.2186519264218809</v>
      </c>
      <c r="AI94" s="157">
        <v>4.1488102730497669</v>
      </c>
      <c r="AJ94" s="161">
        <v>8.4008556200705284E-2</v>
      </c>
      <c r="AK94" s="157">
        <v>-0.30439652516301985</v>
      </c>
      <c r="AL94" s="162">
        <v>-0.28023460560622215</v>
      </c>
    </row>
    <row r="95" spans="1:38" x14ac:dyDescent="0.25">
      <c r="A95" s="236"/>
      <c r="B95" s="188" t="s">
        <v>478</v>
      </c>
      <c r="C95" s="113" t="s">
        <v>115</v>
      </c>
      <c r="D95" s="114"/>
      <c r="E95" s="150"/>
      <c r="F95" s="160" t="s">
        <v>390</v>
      </c>
      <c r="G95" s="157">
        <v>4.4104080000000003</v>
      </c>
      <c r="H95" s="157">
        <v>4.4738031606060602</v>
      </c>
      <c r="I95" s="157">
        <v>4.5555892470974815</v>
      </c>
      <c r="J95" s="157">
        <v>4.1017861392351271</v>
      </c>
      <c r="K95" s="157">
        <v>3.8003214323077636</v>
      </c>
      <c r="L95" s="157">
        <v>3.8467951154823217</v>
      </c>
      <c r="M95" s="157">
        <v>4.1981171824547925</v>
      </c>
      <c r="N95" s="161">
        <v>0.29994575904869214</v>
      </c>
      <c r="O95" s="157">
        <v>-2.6974867885500409</v>
      </c>
      <c r="P95" s="162">
        <v>-2.5645311382893388</v>
      </c>
      <c r="Q95" s="160" t="s">
        <v>390</v>
      </c>
      <c r="R95" s="161">
        <v>4.9057421987396586</v>
      </c>
      <c r="S95" s="161">
        <v>4.7757130808764412</v>
      </c>
      <c r="T95" s="161">
        <v>4.6902746785389935</v>
      </c>
      <c r="U95" s="161">
        <v>4.8081189331963499</v>
      </c>
      <c r="V95" s="161">
        <v>4.7355339845943032</v>
      </c>
      <c r="W95" s="161">
        <v>4.9199772346094166</v>
      </c>
      <c r="X95" s="157">
        <v>4.8058933517591935</v>
      </c>
      <c r="Y95" s="161">
        <v>8.3883693963571482E-2</v>
      </c>
      <c r="Z95" s="157">
        <v>5.7966936007303183E-2</v>
      </c>
      <c r="AA95" s="162">
        <v>9.1640001916770686E-2</v>
      </c>
      <c r="AB95" s="160" t="s">
        <v>390</v>
      </c>
      <c r="AC95" s="157">
        <v>5.1958161769554314</v>
      </c>
      <c r="AD95" s="157">
        <v>5.3476759482005649</v>
      </c>
      <c r="AE95" s="157">
        <v>5.2486918851172844</v>
      </c>
      <c r="AF95" s="157">
        <v>5.0935634198691373</v>
      </c>
      <c r="AG95" s="157">
        <v>5.1548203978566161</v>
      </c>
      <c r="AH95" s="157">
        <v>5.3126128898114535</v>
      </c>
      <c r="AI95" s="157">
        <v>5.2255301196350814</v>
      </c>
      <c r="AJ95" s="161">
        <v>8.7880100770371825E-2</v>
      </c>
      <c r="AK95" s="157">
        <v>0.44559108758119859</v>
      </c>
      <c r="AL95" s="162">
        <v>0.47597914907864247</v>
      </c>
    </row>
    <row r="96" spans="1:38" ht="37.5" x14ac:dyDescent="0.25">
      <c r="A96" s="236"/>
      <c r="B96" s="188" t="s">
        <v>479</v>
      </c>
      <c r="C96" s="113" t="s">
        <v>116</v>
      </c>
      <c r="D96" s="114"/>
      <c r="E96" s="150"/>
      <c r="F96" s="160" t="s">
        <v>391</v>
      </c>
      <c r="G96" s="157">
        <v>3.8932519999999999</v>
      </c>
      <c r="H96" s="157">
        <v>3.9152202990675988</v>
      </c>
      <c r="I96" s="157">
        <v>4.0187113009857622</v>
      </c>
      <c r="J96" s="157">
        <v>3.9072943941926344</v>
      </c>
      <c r="K96" s="157">
        <v>3.5789489842740796</v>
      </c>
      <c r="L96" s="157">
        <v>3.1987252974109976</v>
      </c>
      <c r="M96" s="157">
        <v>3.7520253793218461</v>
      </c>
      <c r="N96" s="161">
        <v>0.28222443999322994</v>
      </c>
      <c r="O96" s="157">
        <v>-3.8536313717362769</v>
      </c>
      <c r="P96" s="162">
        <v>-3.7184352087558104</v>
      </c>
      <c r="Q96" s="160" t="s">
        <v>391</v>
      </c>
      <c r="R96" s="161">
        <v>4.0248570671183508</v>
      </c>
      <c r="S96" s="161">
        <v>4.0152852052325976</v>
      </c>
      <c r="T96" s="161">
        <v>3.8758496457672607</v>
      </c>
      <c r="U96" s="161">
        <v>3.9887153170037855</v>
      </c>
      <c r="V96" s="161">
        <v>3.9257004951899317</v>
      </c>
      <c r="W96" s="161">
        <v>4.2943346375954947</v>
      </c>
      <c r="X96" s="157">
        <v>4.0207903946512369</v>
      </c>
      <c r="Y96" s="161">
        <v>0.13288592730617743</v>
      </c>
      <c r="Z96" s="157">
        <v>1.3045809414509391</v>
      </c>
      <c r="AA96" s="162">
        <v>1.4024071044756115</v>
      </c>
      <c r="AB96" s="160" t="s">
        <v>391</v>
      </c>
      <c r="AC96" s="157">
        <v>4.7653523919665215</v>
      </c>
      <c r="AD96" s="157">
        <v>4.8533185452688592</v>
      </c>
      <c r="AE96" s="157">
        <v>4.8484026536095932</v>
      </c>
      <c r="AF96" s="157">
        <v>4.8309236962186093</v>
      </c>
      <c r="AG96" s="157">
        <v>4.8888347694653724</v>
      </c>
      <c r="AH96" s="157">
        <v>5.0069764662397951</v>
      </c>
      <c r="AI96" s="157">
        <v>4.8656347537947919</v>
      </c>
      <c r="AJ96" s="161">
        <v>7.3286838615085295E-2</v>
      </c>
      <c r="AK96" s="157">
        <v>0.99412379469761003</v>
      </c>
      <c r="AL96" s="162">
        <v>0.99989461634699683</v>
      </c>
    </row>
    <row r="97" spans="1:38" ht="37.5" x14ac:dyDescent="0.25">
      <c r="A97" s="236"/>
      <c r="B97" s="188" t="s">
        <v>264</v>
      </c>
      <c r="C97" s="113" t="s">
        <v>118</v>
      </c>
      <c r="D97" s="114"/>
      <c r="E97" s="150"/>
      <c r="F97" s="160" t="s">
        <v>392</v>
      </c>
      <c r="G97" s="157">
        <v>3.9012200000000004</v>
      </c>
      <c r="H97" s="157">
        <v>3.9296744865578863</v>
      </c>
      <c r="I97" s="157">
        <v>3.9914335160277479</v>
      </c>
      <c r="J97" s="157">
        <v>3.8030268444759208</v>
      </c>
      <c r="K97" s="157">
        <v>3.5930901388606142</v>
      </c>
      <c r="L97" s="157">
        <v>3.0151734709644398</v>
      </c>
      <c r="M97" s="157">
        <v>3.7056030761477685</v>
      </c>
      <c r="N97" s="161">
        <v>0.33392030227496389</v>
      </c>
      <c r="O97" s="157">
        <v>-5.0221416968888484</v>
      </c>
      <c r="P97" s="162">
        <v>-4.8047321592626036</v>
      </c>
      <c r="Q97" s="160" t="s">
        <v>392</v>
      </c>
      <c r="R97" s="161">
        <v>3.9848643821456364</v>
      </c>
      <c r="S97" s="161">
        <v>3.926411193408895</v>
      </c>
      <c r="T97" s="161">
        <v>3.8889523041805165</v>
      </c>
      <c r="U97" s="161">
        <v>3.9653952990863197</v>
      </c>
      <c r="V97" s="161">
        <v>3.8674703167908233</v>
      </c>
      <c r="W97" s="161">
        <v>3.6936595129571921</v>
      </c>
      <c r="X97" s="157">
        <v>3.8877921680948972</v>
      </c>
      <c r="Y97" s="161">
        <v>9.5776215857213048E-2</v>
      </c>
      <c r="Z97" s="157">
        <v>-1.5062523056575183</v>
      </c>
      <c r="AA97" s="162">
        <v>-1.4837840699154059</v>
      </c>
      <c r="AB97" s="160" t="s">
        <v>392</v>
      </c>
      <c r="AC97" s="157">
        <v>5.0150131788879637</v>
      </c>
      <c r="AD97" s="157">
        <v>5.1014067666403449</v>
      </c>
      <c r="AE97" s="157">
        <v>5.1248379645218609</v>
      </c>
      <c r="AF97" s="157">
        <v>5.0608505440722604</v>
      </c>
      <c r="AG97" s="157">
        <v>5.081218389107331</v>
      </c>
      <c r="AH97" s="157">
        <v>4.7463147315869758</v>
      </c>
      <c r="AI97" s="157">
        <v>5.0216069291361229</v>
      </c>
      <c r="AJ97" s="161">
        <v>0.12776770573938748</v>
      </c>
      <c r="AK97" s="157">
        <v>-1.0953088949352319</v>
      </c>
      <c r="AL97" s="162">
        <v>-1.051023758932601</v>
      </c>
    </row>
    <row r="98" spans="1:38" s="117" customFormat="1" ht="38.25" thickBot="1" x14ac:dyDescent="0.3">
      <c r="A98" s="237"/>
      <c r="B98" s="187" t="s">
        <v>265</v>
      </c>
      <c r="C98" s="141" t="s">
        <v>119</v>
      </c>
      <c r="D98" s="140"/>
      <c r="E98" s="149"/>
      <c r="F98" s="163" t="s">
        <v>393</v>
      </c>
      <c r="G98" s="159">
        <v>3.2855081666666663</v>
      </c>
      <c r="H98" s="159">
        <v>3.2759665937451437</v>
      </c>
      <c r="I98" s="159">
        <v>3.3501503778167221</v>
      </c>
      <c r="J98" s="159">
        <v>3.1740836941076491</v>
      </c>
      <c r="K98" s="159">
        <v>3.0483523993071229</v>
      </c>
      <c r="L98" s="159">
        <v>2.7743519858508607</v>
      </c>
      <c r="M98" s="159">
        <v>3.1514022029156941</v>
      </c>
      <c r="N98" s="164">
        <v>0.19420869885163589</v>
      </c>
      <c r="O98" s="159">
        <v>-3.3255295693506493</v>
      </c>
      <c r="P98" s="165">
        <v>-3.2462148360313692</v>
      </c>
      <c r="Q98" s="163" t="s">
        <v>393</v>
      </c>
      <c r="R98" s="164">
        <v>3.824977192968031</v>
      </c>
      <c r="S98" s="164">
        <v>3.7404562712803204</v>
      </c>
      <c r="T98" s="164">
        <v>3.6670291632724661</v>
      </c>
      <c r="U98" s="164">
        <v>3.7585187664222182</v>
      </c>
      <c r="V98" s="164">
        <v>3.6846011569914845</v>
      </c>
      <c r="W98" s="164">
        <v>3.717231694370545</v>
      </c>
      <c r="X98" s="159">
        <v>3.7321357075508446</v>
      </c>
      <c r="Y98" s="164">
        <v>5.1809529696584505E-2</v>
      </c>
      <c r="Z98" s="159">
        <v>-0.56983587241273836</v>
      </c>
      <c r="AA98" s="165">
        <v>-0.5517829630890092</v>
      </c>
      <c r="AB98" s="163" t="s">
        <v>393</v>
      </c>
      <c r="AC98" s="159">
        <v>4.6492313888206374</v>
      </c>
      <c r="AD98" s="159">
        <v>4.6269083524210668</v>
      </c>
      <c r="AE98" s="159">
        <v>4.6010777730904522</v>
      </c>
      <c r="AF98" s="159">
        <v>4.5459682337848175</v>
      </c>
      <c r="AG98" s="159">
        <v>4.6055825294362664</v>
      </c>
      <c r="AH98" s="159">
        <v>4.4824833290044284</v>
      </c>
      <c r="AI98" s="159">
        <v>4.585208601092944</v>
      </c>
      <c r="AJ98" s="164">
        <v>5.5673156514030098E-2</v>
      </c>
      <c r="AK98" s="159">
        <v>-0.72783249364725133</v>
      </c>
      <c r="AL98" s="165">
        <v>-0.71952514046722538</v>
      </c>
    </row>
    <row r="99" spans="1:38" ht="37.5" x14ac:dyDescent="0.25">
      <c r="A99" s="235" t="s">
        <v>548</v>
      </c>
      <c r="B99" s="186" t="s">
        <v>480</v>
      </c>
      <c r="C99" s="110" t="s">
        <v>120</v>
      </c>
      <c r="D99" s="112"/>
      <c r="E99" s="148"/>
      <c r="F99" s="160" t="s">
        <v>394</v>
      </c>
      <c r="G99" s="157">
        <v>4.130884</v>
      </c>
      <c r="H99" s="157">
        <v>4.1812899230769229</v>
      </c>
      <c r="I99" s="157">
        <v>4.2171144556407452</v>
      </c>
      <c r="J99" s="157">
        <v>4.009880959915014</v>
      </c>
      <c r="K99" s="157">
        <v>3.8563211983477581</v>
      </c>
      <c r="L99" s="157">
        <v>4.0017322887905493</v>
      </c>
      <c r="M99" s="157">
        <v>4.0662038042951645</v>
      </c>
      <c r="N99" s="161">
        <v>0.12354615502719284</v>
      </c>
      <c r="O99" s="157">
        <v>-0.63326811345794098</v>
      </c>
      <c r="P99" s="162">
        <v>-0.57918344231217</v>
      </c>
      <c r="Q99" s="160" t="s">
        <v>394</v>
      </c>
      <c r="R99" s="161">
        <v>4.7972112493479839</v>
      </c>
      <c r="S99" s="161">
        <v>4.7041520296183643</v>
      </c>
      <c r="T99" s="161">
        <v>4.6273814640272546</v>
      </c>
      <c r="U99" s="161">
        <v>4.8285392860782146</v>
      </c>
      <c r="V99" s="161">
        <v>4.6853825576433419</v>
      </c>
      <c r="W99" s="161">
        <v>4.8432853457343539</v>
      </c>
      <c r="X99" s="157">
        <v>4.7476586554082525</v>
      </c>
      <c r="Y99" s="161">
        <v>7.9978477827265165E-2</v>
      </c>
      <c r="Z99" s="157">
        <v>0.19135327798092128</v>
      </c>
      <c r="AA99" s="162">
        <v>0.23611913538430507</v>
      </c>
      <c r="AB99" s="160" t="s">
        <v>394</v>
      </c>
      <c r="AC99" s="157">
        <v>6.105630066062723</v>
      </c>
      <c r="AD99" s="157">
        <v>6.1170095048734483</v>
      </c>
      <c r="AE99" s="157">
        <v>6.083760919122831</v>
      </c>
      <c r="AF99" s="157">
        <v>5.9718123326036059</v>
      </c>
      <c r="AG99" s="157">
        <v>5.9503540296077437</v>
      </c>
      <c r="AH99" s="157">
        <v>5.9700877029336539</v>
      </c>
      <c r="AI99" s="157">
        <v>6.0331090925340005</v>
      </c>
      <c r="AJ99" s="161">
        <v>7.0049467157287992E-2</v>
      </c>
      <c r="AK99" s="157">
        <v>-0.44798731492613486</v>
      </c>
      <c r="AL99" s="162">
        <v>-0.44499524394060463</v>
      </c>
    </row>
    <row r="100" spans="1:38" ht="37.5" x14ac:dyDescent="0.25">
      <c r="A100" s="236"/>
      <c r="B100" s="186" t="s">
        <v>481</v>
      </c>
      <c r="C100" s="110" t="s">
        <v>121</v>
      </c>
      <c r="D100" s="112"/>
      <c r="E100" s="148"/>
      <c r="F100" s="160" t="s">
        <v>395</v>
      </c>
      <c r="G100" s="157">
        <v>4.0630839999999999</v>
      </c>
      <c r="H100" s="157">
        <v>4.0260911701631699</v>
      </c>
      <c r="I100" s="157">
        <v>4.0819979469879515</v>
      </c>
      <c r="J100" s="157">
        <v>3.9888693539660052</v>
      </c>
      <c r="K100" s="157">
        <v>3.7310116704435297</v>
      </c>
      <c r="L100" s="157">
        <v>3.7310116704435297</v>
      </c>
      <c r="M100" s="157">
        <v>3.937010968667364</v>
      </c>
      <c r="N100" s="161">
        <v>0.14855505672627151</v>
      </c>
      <c r="O100" s="157">
        <v>-1.6908001599886924</v>
      </c>
      <c r="P100" s="162">
        <v>-1.6535453628456431</v>
      </c>
      <c r="Q100" s="160" t="s">
        <v>395</v>
      </c>
      <c r="R100" s="161">
        <v>4.6850825679908361</v>
      </c>
      <c r="S100" s="161">
        <v>4.6159033810209147</v>
      </c>
      <c r="T100" s="161">
        <v>4.5959696072644567</v>
      </c>
      <c r="U100" s="161">
        <v>4.7170903003585414</v>
      </c>
      <c r="V100" s="161">
        <v>4.5329347030270952</v>
      </c>
      <c r="W100" s="161">
        <v>4.6827134442079483</v>
      </c>
      <c r="X100" s="157">
        <v>4.6382823339782986</v>
      </c>
      <c r="Y100" s="161">
        <v>6.293434243892207E-2</v>
      </c>
      <c r="Z100" s="157">
        <v>-1.0115523453557707E-2</v>
      </c>
      <c r="AA100" s="162">
        <v>2.5431718757951138E-2</v>
      </c>
      <c r="AB100" s="160" t="s">
        <v>395</v>
      </c>
      <c r="AC100" s="157">
        <v>5.6360661080254619</v>
      </c>
      <c r="AD100" s="157">
        <v>5.6138752097741991</v>
      </c>
      <c r="AE100" s="157">
        <v>5.569929149596387</v>
      </c>
      <c r="AF100" s="157">
        <v>5.5138553209949439</v>
      </c>
      <c r="AG100" s="157">
        <v>5.4956138711877163</v>
      </c>
      <c r="AH100" s="157">
        <v>5.4956138711877163</v>
      </c>
      <c r="AI100" s="157">
        <v>5.5541589217944036</v>
      </c>
      <c r="AJ100" s="161">
        <v>5.627750946542049E-2</v>
      </c>
      <c r="AK100" s="157">
        <v>-0.50344897503045161</v>
      </c>
      <c r="AL100" s="162">
        <v>-0.5028190689940315</v>
      </c>
    </row>
    <row r="101" spans="1:38" ht="37.5" x14ac:dyDescent="0.25">
      <c r="A101" s="236"/>
      <c r="B101" s="186" t="s">
        <v>482</v>
      </c>
      <c r="C101" s="110" t="s">
        <v>122</v>
      </c>
      <c r="D101" s="112"/>
      <c r="E101" s="148"/>
      <c r="F101" s="160" t="s">
        <v>396</v>
      </c>
      <c r="G101" s="157">
        <v>3.9512260000000001</v>
      </c>
      <c r="H101" s="157">
        <v>3.982892883916084</v>
      </c>
      <c r="I101" s="157">
        <v>4.0032734593647321</v>
      </c>
      <c r="J101" s="157">
        <v>3.8164560305949005</v>
      </c>
      <c r="K101" s="157">
        <v>3.7629263662071084</v>
      </c>
      <c r="L101" s="157">
        <v>4.0028403116358842</v>
      </c>
      <c r="M101" s="157">
        <v>3.9199358419531181</v>
      </c>
      <c r="N101" s="161">
        <v>9.4974575128750335E-2</v>
      </c>
      <c r="O101" s="157">
        <v>0.25990269379616571</v>
      </c>
      <c r="P101" s="162">
        <v>0.32393142562741062</v>
      </c>
      <c r="Q101" s="160" t="s">
        <v>396</v>
      </c>
      <c r="R101" s="161">
        <v>4.3464723621134986</v>
      </c>
      <c r="S101" s="161">
        <v>4.2274442655800426</v>
      </c>
      <c r="T101" s="161">
        <v>4.165879074360781</v>
      </c>
      <c r="U101" s="161">
        <v>4.35503304602834</v>
      </c>
      <c r="V101" s="161">
        <v>4.3093640873370029</v>
      </c>
      <c r="W101" s="161">
        <v>4.3921464939712909</v>
      </c>
      <c r="X101" s="157">
        <v>4.2993898882318256</v>
      </c>
      <c r="Y101" s="161">
        <v>7.8546698372946699E-2</v>
      </c>
      <c r="Z101" s="157">
        <v>0.20928857377795484</v>
      </c>
      <c r="AA101" s="162">
        <v>0.24361481052186384</v>
      </c>
      <c r="AB101" s="160" t="s">
        <v>396</v>
      </c>
      <c r="AC101" s="157">
        <v>4.9428546424353899</v>
      </c>
      <c r="AD101" s="157">
        <v>4.9461692674420563</v>
      </c>
      <c r="AE101" s="157">
        <v>4.9163626934448805</v>
      </c>
      <c r="AF101" s="157">
        <v>4.8337017486356304</v>
      </c>
      <c r="AG101" s="157">
        <v>4.8246827611447438</v>
      </c>
      <c r="AH101" s="157">
        <v>4.8653553987000686</v>
      </c>
      <c r="AI101" s="157">
        <v>4.888187751967128</v>
      </c>
      <c r="AJ101" s="161">
        <v>4.9442015114704377E-2</v>
      </c>
      <c r="AK101" s="157">
        <v>-0.31556628013256205</v>
      </c>
      <c r="AL101" s="162">
        <v>-0.31209556492426405</v>
      </c>
    </row>
    <row r="102" spans="1:38" ht="37.5" x14ac:dyDescent="0.25">
      <c r="A102" s="236"/>
      <c r="B102" s="186" t="s">
        <v>269</v>
      </c>
      <c r="C102" s="110" t="s">
        <v>123</v>
      </c>
      <c r="D102" s="112"/>
      <c r="E102" s="148"/>
      <c r="F102" s="160" t="s">
        <v>397</v>
      </c>
      <c r="G102" s="157">
        <v>4.0483979999999997</v>
      </c>
      <c r="H102" s="157">
        <v>4.0634246590520595</v>
      </c>
      <c r="I102" s="157">
        <v>4.1007952873311426</v>
      </c>
      <c r="J102" s="157">
        <v>3.9384021148253066</v>
      </c>
      <c r="K102" s="157">
        <v>3.7834197449994655</v>
      </c>
      <c r="L102" s="157">
        <v>3.9118614236233213</v>
      </c>
      <c r="M102" s="157">
        <v>3.9743835383052155</v>
      </c>
      <c r="N102" s="161">
        <v>0.10882496652061234</v>
      </c>
      <c r="O102" s="157">
        <v>-0.68380969183263751</v>
      </c>
      <c r="P102" s="162">
        <v>-0.64189687124175387</v>
      </c>
      <c r="Q102" s="160" t="s">
        <v>397</v>
      </c>
      <c r="R102" s="161">
        <v>4.6095887264841062</v>
      </c>
      <c r="S102" s="161">
        <v>4.5158332254064417</v>
      </c>
      <c r="T102" s="161">
        <v>4.4630767152174977</v>
      </c>
      <c r="U102" s="161">
        <v>4.633554210821698</v>
      </c>
      <c r="V102" s="161">
        <v>4.5092271160024815</v>
      </c>
      <c r="W102" s="161">
        <v>4.6393817613045316</v>
      </c>
      <c r="X102" s="157">
        <v>4.5617769592061252</v>
      </c>
      <c r="Y102" s="161">
        <v>6.8403819469456797E-2</v>
      </c>
      <c r="Z102" s="157">
        <v>0.12893257822990112</v>
      </c>
      <c r="AA102" s="162">
        <v>0.16415337826920506</v>
      </c>
      <c r="AB102" s="160" t="s">
        <v>397</v>
      </c>
      <c r="AC102" s="157">
        <v>5.5615169388411907</v>
      </c>
      <c r="AD102" s="157">
        <v>5.5590179940298992</v>
      </c>
      <c r="AE102" s="157">
        <v>5.5233509207213674</v>
      </c>
      <c r="AF102" s="157">
        <v>5.4397898007447267</v>
      </c>
      <c r="AG102" s="157">
        <v>5.4235502206467334</v>
      </c>
      <c r="AH102" s="157">
        <v>5.4436856576071451</v>
      </c>
      <c r="AI102" s="157">
        <v>5.4918185887651774</v>
      </c>
      <c r="AJ102" s="161">
        <v>5.7810396931322575E-2</v>
      </c>
      <c r="AK102" s="157">
        <v>-0.42737533578560694</v>
      </c>
      <c r="AL102" s="162">
        <v>-0.42533682740695244</v>
      </c>
    </row>
    <row r="103" spans="1:38" x14ac:dyDescent="0.25">
      <c r="A103" s="236"/>
      <c r="B103" s="186" t="s">
        <v>274</v>
      </c>
      <c r="C103" s="110" t="s">
        <v>128</v>
      </c>
      <c r="D103" s="112"/>
      <c r="E103" s="148"/>
      <c r="F103" s="160" t="s">
        <v>536</v>
      </c>
      <c r="G103" s="157">
        <v>2.3268289193251266</v>
      </c>
      <c r="H103" s="157">
        <v>2.1230219035339051</v>
      </c>
      <c r="I103" s="157">
        <v>2.0682464648417569</v>
      </c>
      <c r="J103" s="157">
        <v>1.9711415981328806</v>
      </c>
      <c r="K103" s="157">
        <v>2.1222154844750825</v>
      </c>
      <c r="L103" s="157">
        <v>2.4325946543881618</v>
      </c>
      <c r="M103" s="157">
        <v>2.1740081707828192</v>
      </c>
      <c r="N103" s="161">
        <v>0.15697325527705516</v>
      </c>
      <c r="O103" s="157">
        <v>0.89300541208554574</v>
      </c>
      <c r="P103" s="162">
        <v>1.2510841333764677</v>
      </c>
      <c r="Q103" s="160" t="s">
        <v>536</v>
      </c>
      <c r="R103" s="161">
        <v>2.2235107768237743</v>
      </c>
      <c r="S103" s="161">
        <v>2.3061975897951776</v>
      </c>
      <c r="T103" s="161">
        <v>2.5077493809145017</v>
      </c>
      <c r="U103" s="161">
        <v>2.5997352920088961</v>
      </c>
      <c r="V103" s="161">
        <v>2.7312209153042191</v>
      </c>
      <c r="W103" s="161">
        <v>3.1885587885593041</v>
      </c>
      <c r="X103" s="157">
        <v>2.5928287905676455</v>
      </c>
      <c r="Y103" s="161">
        <v>0.31619773795768003</v>
      </c>
      <c r="Z103" s="157">
        <v>7.4758869857318722</v>
      </c>
      <c r="AA103" s="162">
        <v>7.5857713932885762</v>
      </c>
      <c r="AB103" s="160" t="s">
        <v>536</v>
      </c>
      <c r="AC103" s="157">
        <v>4.5438566986076987</v>
      </c>
      <c r="AD103" s="157">
        <v>5.1185817227935049</v>
      </c>
      <c r="AE103" s="157">
        <v>5.490146728412042</v>
      </c>
      <c r="AF103" s="157">
        <v>5.5166590956397519</v>
      </c>
      <c r="AG103" s="157">
        <v>5.7048156569001849</v>
      </c>
      <c r="AH103" s="157">
        <v>5.9402021015085449</v>
      </c>
      <c r="AI103" s="157">
        <v>5.385710333976955</v>
      </c>
      <c r="AJ103" s="161">
        <v>0.45044775951992078</v>
      </c>
      <c r="AK103" s="157">
        <v>5.5055531904462773</v>
      </c>
      <c r="AL103" s="162">
        <v>5.5854486471932363</v>
      </c>
    </row>
    <row r="104" spans="1:38" s="117" customFormat="1" ht="38.25" thickBot="1" x14ac:dyDescent="0.3">
      <c r="A104" s="237"/>
      <c r="B104" s="187" t="s">
        <v>275</v>
      </c>
      <c r="C104" s="141" t="s">
        <v>129</v>
      </c>
      <c r="D104" s="140"/>
      <c r="E104" s="149"/>
      <c r="F104" s="163" t="s">
        <v>398</v>
      </c>
      <c r="G104" s="159">
        <v>3.1876134596625629</v>
      </c>
      <c r="H104" s="159">
        <v>3.0932232812929823</v>
      </c>
      <c r="I104" s="159">
        <v>3.08452087608645</v>
      </c>
      <c r="J104" s="159">
        <v>2.9547718564790935</v>
      </c>
      <c r="K104" s="159">
        <v>2.952817614737274</v>
      </c>
      <c r="L104" s="159">
        <v>3.1722280390057414</v>
      </c>
      <c r="M104" s="159">
        <v>3.0741958545440169</v>
      </c>
      <c r="N104" s="164">
        <v>9.3038773093172447E-2</v>
      </c>
      <c r="O104" s="159">
        <v>-9.6719448822624177E-2</v>
      </c>
      <c r="P104" s="165">
        <v>-1.6908628893230748E-2</v>
      </c>
      <c r="Q104" s="163" t="s">
        <v>398</v>
      </c>
      <c r="R104" s="164">
        <v>3.4165497516539403</v>
      </c>
      <c r="S104" s="164">
        <v>3.4110154076008095</v>
      </c>
      <c r="T104" s="164">
        <v>3.4854130480659995</v>
      </c>
      <c r="U104" s="164">
        <v>3.6166447514152971</v>
      </c>
      <c r="V104" s="164">
        <v>3.6202240156533501</v>
      </c>
      <c r="W104" s="164">
        <v>3.9139702749319176</v>
      </c>
      <c r="X104" s="159">
        <v>3.5773028748868856</v>
      </c>
      <c r="Y104" s="164">
        <v>0.1725648547190736</v>
      </c>
      <c r="Z104" s="159">
        <v>2.7557077186326273</v>
      </c>
      <c r="AA104" s="165">
        <v>2.7994568734365011</v>
      </c>
      <c r="AB104" s="163" t="s">
        <v>398</v>
      </c>
      <c r="AC104" s="159">
        <v>5.0526868187244443</v>
      </c>
      <c r="AD104" s="159">
        <v>5.3387998584117042</v>
      </c>
      <c r="AE104" s="159">
        <v>5.5067488245667047</v>
      </c>
      <c r="AF104" s="159">
        <v>5.4782244481922397</v>
      </c>
      <c r="AG104" s="159">
        <v>5.5641829387734605</v>
      </c>
      <c r="AH104" s="159">
        <v>5.6919438795578445</v>
      </c>
      <c r="AI104" s="159">
        <v>5.4387644613710657</v>
      </c>
      <c r="AJ104" s="164">
        <v>0.20209628252509154</v>
      </c>
      <c r="AK104" s="159">
        <v>2.411245006736662</v>
      </c>
      <c r="AL104" s="165">
        <v>2.4311293021867408</v>
      </c>
    </row>
    <row r="105" spans="1:38" ht="37.5" x14ac:dyDescent="0.25">
      <c r="A105" s="235" t="s">
        <v>549</v>
      </c>
      <c r="B105" s="188" t="s">
        <v>278</v>
      </c>
      <c r="C105" s="113" t="s">
        <v>132</v>
      </c>
      <c r="D105" s="114"/>
      <c r="E105" s="150"/>
      <c r="F105" s="160" t="s">
        <v>399</v>
      </c>
      <c r="G105" s="157">
        <v>4.9717915816173894</v>
      </c>
      <c r="H105" s="157">
        <v>4.9471819469751921</v>
      </c>
      <c r="I105" s="157">
        <v>5.0681178558275253</v>
      </c>
      <c r="J105" s="157">
        <v>5.0007839970755796</v>
      </c>
      <c r="K105" s="157">
        <v>4.9547237068168872</v>
      </c>
      <c r="L105" s="157">
        <v>5.1464096155748962</v>
      </c>
      <c r="M105" s="157">
        <v>5.0148347839812439</v>
      </c>
      <c r="N105" s="161">
        <v>7.1170466591961107E-2</v>
      </c>
      <c r="O105" s="157">
        <v>0.69276972745975218</v>
      </c>
      <c r="P105" s="162">
        <v>0.71373364767430836</v>
      </c>
      <c r="Q105" s="160" t="s">
        <v>399</v>
      </c>
      <c r="R105" s="161">
        <v>3.4630377931919121</v>
      </c>
      <c r="S105" s="161">
        <v>3.4708070647834699</v>
      </c>
      <c r="T105" s="161">
        <v>3.4250622780544084</v>
      </c>
      <c r="U105" s="161">
        <v>3.664537179206353</v>
      </c>
      <c r="V105" s="161">
        <v>3.6901161714567698</v>
      </c>
      <c r="W105" s="161">
        <v>4.049682950548795</v>
      </c>
      <c r="X105" s="157">
        <v>3.6272072395402848</v>
      </c>
      <c r="Y105" s="161">
        <v>0.21451961516176535</v>
      </c>
      <c r="Z105" s="157">
        <v>3.1793430820823865</v>
      </c>
      <c r="AA105" s="162">
        <v>3.2680533718733695</v>
      </c>
      <c r="AB105" s="160" t="s">
        <v>399</v>
      </c>
      <c r="AC105" s="157">
        <v>4.4867137290949666</v>
      </c>
      <c r="AD105" s="157">
        <v>4.4630505018686062</v>
      </c>
      <c r="AE105" s="157">
        <v>4.4878090913227897</v>
      </c>
      <c r="AF105" s="157">
        <v>4.4803344522935316</v>
      </c>
      <c r="AG105" s="157">
        <v>4.4694393462731776</v>
      </c>
      <c r="AH105" s="157">
        <v>4.4822522831568214</v>
      </c>
      <c r="AI105" s="157">
        <v>4.4782665673349822</v>
      </c>
      <c r="AJ105" s="161">
        <v>9.055613955097002E-3</v>
      </c>
      <c r="AK105" s="157">
        <v>-1.9895281024240319E-2</v>
      </c>
      <c r="AL105" s="162">
        <v>-1.9142481218759055E-2</v>
      </c>
    </row>
    <row r="106" spans="1:38" ht="37.5" x14ac:dyDescent="0.25">
      <c r="A106" s="236"/>
      <c r="B106" s="188" t="s">
        <v>280</v>
      </c>
      <c r="C106" s="113" t="s">
        <v>134</v>
      </c>
      <c r="D106" s="114"/>
      <c r="E106" s="150"/>
      <c r="F106" s="160" t="s">
        <v>537</v>
      </c>
      <c r="G106" s="157">
        <v>5.457374464370945</v>
      </c>
      <c r="H106" s="157">
        <v>5.3974409042306499</v>
      </c>
      <c r="I106" s="157">
        <v>5.4378489824114205</v>
      </c>
      <c r="J106" s="157">
        <v>5.5686351393760827</v>
      </c>
      <c r="K106" s="157">
        <v>5.5121879650794146</v>
      </c>
      <c r="L106" s="157">
        <v>5.5354252095613967</v>
      </c>
      <c r="M106" s="157">
        <v>5.4848187775049846</v>
      </c>
      <c r="N106" s="161">
        <v>5.906142370976699E-2</v>
      </c>
      <c r="O106" s="157">
        <v>0.28441526295435171</v>
      </c>
      <c r="P106" s="162">
        <v>0.29268940322495496</v>
      </c>
      <c r="Q106" s="160" t="s">
        <v>537</v>
      </c>
      <c r="R106" s="161">
        <v>4.2596595014707574</v>
      </c>
      <c r="S106" s="161">
        <v>4.2568056781510295</v>
      </c>
      <c r="T106" s="161">
        <v>4.2441630552139307</v>
      </c>
      <c r="U106" s="161">
        <v>4.7222164279255106</v>
      </c>
      <c r="V106" s="161">
        <v>4.7123032491811152</v>
      </c>
      <c r="W106" s="161">
        <v>4.9253665643188924</v>
      </c>
      <c r="X106" s="157">
        <v>4.5200857460435389</v>
      </c>
      <c r="Y106" s="161">
        <v>0.2754779111105139</v>
      </c>
      <c r="Z106" s="157">
        <v>2.9467722772567928</v>
      </c>
      <c r="AA106" s="162">
        <v>3.0422579507123348</v>
      </c>
      <c r="AB106" s="160" t="s">
        <v>537</v>
      </c>
      <c r="AC106" s="157">
        <v>5.2465710425165009</v>
      </c>
      <c r="AD106" s="157">
        <v>5.253227794937632</v>
      </c>
      <c r="AE106" s="157">
        <v>5.2666070381783587</v>
      </c>
      <c r="AF106" s="157">
        <v>5.3792511230839617</v>
      </c>
      <c r="AG106" s="157">
        <v>5.368919374698998</v>
      </c>
      <c r="AH106" s="157">
        <v>5.3466897155813244</v>
      </c>
      <c r="AI106" s="157">
        <v>5.3102110148327961</v>
      </c>
      <c r="AJ106" s="161">
        <v>5.5890285202249868E-2</v>
      </c>
      <c r="AK106" s="157">
        <v>0.37877346432175774</v>
      </c>
      <c r="AL106" s="162">
        <v>0.38285802598931884</v>
      </c>
    </row>
    <row r="107" spans="1:38" s="117" customFormat="1" ht="19.5" thickBot="1" x14ac:dyDescent="0.3">
      <c r="A107" s="237"/>
      <c r="B107" s="187" t="s">
        <v>282</v>
      </c>
      <c r="C107" s="139" t="s">
        <v>136</v>
      </c>
      <c r="D107" s="140"/>
      <c r="E107" s="149"/>
      <c r="F107" s="163" t="s">
        <v>400</v>
      </c>
      <c r="G107" s="159">
        <v>5.093187302305779</v>
      </c>
      <c r="H107" s="159">
        <v>5.0597466862890563</v>
      </c>
      <c r="I107" s="159">
        <v>5.1605506374734986</v>
      </c>
      <c r="J107" s="159">
        <v>5.1427467826507058</v>
      </c>
      <c r="K107" s="159">
        <v>5.0940897713825191</v>
      </c>
      <c r="L107" s="159">
        <v>5.2436635140715211</v>
      </c>
      <c r="M107" s="159">
        <v>5.1323307823621809</v>
      </c>
      <c r="N107" s="164">
        <v>5.9948406135058294E-2</v>
      </c>
      <c r="O107" s="159">
        <v>0.58403033196592347</v>
      </c>
      <c r="P107" s="165">
        <v>0.59615809115147744</v>
      </c>
      <c r="Q107" s="163" t="s">
        <v>400</v>
      </c>
      <c r="R107" s="164">
        <v>3.6621932202616239</v>
      </c>
      <c r="S107" s="164">
        <v>3.6673067181253591</v>
      </c>
      <c r="T107" s="164">
        <v>3.6298374723442892</v>
      </c>
      <c r="U107" s="164">
        <v>3.9289569913861433</v>
      </c>
      <c r="V107" s="164">
        <v>3.945662940887857</v>
      </c>
      <c r="W107" s="164">
        <v>4.2686038539913191</v>
      </c>
      <c r="X107" s="159">
        <v>3.850426866166099</v>
      </c>
      <c r="Y107" s="164">
        <v>0.22647054936484409</v>
      </c>
      <c r="Z107" s="159">
        <v>3.1119308835561466</v>
      </c>
      <c r="AA107" s="165">
        <v>3.1936803939805802</v>
      </c>
      <c r="AB107" s="163" t="s">
        <v>400</v>
      </c>
      <c r="AC107" s="159">
        <v>4.6766780574503493</v>
      </c>
      <c r="AD107" s="159">
        <v>4.6605948251358624</v>
      </c>
      <c r="AE107" s="159">
        <v>4.6825085780366802</v>
      </c>
      <c r="AF107" s="159">
        <v>4.7050636199911393</v>
      </c>
      <c r="AG107" s="159">
        <v>4.6943093533796327</v>
      </c>
      <c r="AH107" s="159">
        <v>4.6983616412629461</v>
      </c>
      <c r="AI107" s="159">
        <v>4.686252679209435</v>
      </c>
      <c r="AJ107" s="164">
        <v>1.4885146986582609E-2</v>
      </c>
      <c r="AK107" s="159">
        <v>9.2559207097764329E-2</v>
      </c>
      <c r="AL107" s="165">
        <v>9.3146379274400282E-2</v>
      </c>
    </row>
    <row r="108" spans="1:38" s="144" customFormat="1" ht="19.5" thickBot="1" x14ac:dyDescent="0.3">
      <c r="A108" s="196" t="s">
        <v>543</v>
      </c>
      <c r="B108" s="189" t="s">
        <v>283</v>
      </c>
      <c r="C108" s="142" t="s">
        <v>137</v>
      </c>
      <c r="D108" s="143"/>
      <c r="E108" s="152"/>
      <c r="F108" s="170" t="s">
        <v>401</v>
      </c>
      <c r="G108" s="167">
        <v>3.7641245021371574</v>
      </c>
      <c r="H108" s="167">
        <v>3.7559244475235354</v>
      </c>
      <c r="I108" s="167">
        <v>3.8138209647805144</v>
      </c>
      <c r="J108" s="167">
        <v>3.7015570720126214</v>
      </c>
      <c r="K108" s="167">
        <v>3.7004576708742101</v>
      </c>
      <c r="L108" s="167">
        <v>3.7742471434017371</v>
      </c>
      <c r="M108" s="167">
        <v>3.7516886334549628</v>
      </c>
      <c r="N108" s="167">
        <v>4.0165679581098568E-2</v>
      </c>
      <c r="O108" s="167">
        <v>5.3727074666154451E-2</v>
      </c>
      <c r="P108" s="168">
        <v>6.8875963290056103E-2</v>
      </c>
      <c r="Q108" s="170" t="s">
        <v>401</v>
      </c>
      <c r="R108" s="169">
        <v>3.7552313492524805</v>
      </c>
      <c r="S108" s="169">
        <v>3.7271143275067113</v>
      </c>
      <c r="T108" s="169">
        <v>3.7049119439548281</v>
      </c>
      <c r="U108" s="169">
        <v>3.8893180270786529</v>
      </c>
      <c r="V108" s="169">
        <v>3.883270398369866</v>
      </c>
      <c r="W108" s="169">
        <v>4.0256131882462416</v>
      </c>
      <c r="X108" s="167">
        <v>3.8309098724014632</v>
      </c>
      <c r="Y108" s="169">
        <v>0.11287068588454574</v>
      </c>
      <c r="Z108" s="167">
        <v>1.7533780678170574</v>
      </c>
      <c r="AA108" s="168">
        <v>1.4285888879537634</v>
      </c>
      <c r="AB108" s="170" t="s">
        <v>401</v>
      </c>
      <c r="AC108" s="169">
        <v>4.8747793814539895</v>
      </c>
      <c r="AD108" s="169">
        <v>4.9016038734636389</v>
      </c>
      <c r="AE108" s="169">
        <v>4.9376989275093797</v>
      </c>
      <c r="AF108" s="169">
        <v>4.9076495635988078</v>
      </c>
      <c r="AG108" s="169">
        <v>4.9484009974464511</v>
      </c>
      <c r="AH108" s="169">
        <v>4.9735891504651146</v>
      </c>
      <c r="AI108" s="167">
        <v>4.9239536489895634</v>
      </c>
      <c r="AJ108" s="169">
        <v>3.2745821079535539E-2</v>
      </c>
      <c r="AK108" s="167">
        <v>0.50293283786684295</v>
      </c>
      <c r="AL108" s="168">
        <v>0.40349500487588674</v>
      </c>
    </row>
    <row r="109" spans="1:38" x14ac:dyDescent="0.25">
      <c r="A109" s="235" t="s">
        <v>550</v>
      </c>
      <c r="B109" s="186" t="s">
        <v>483</v>
      </c>
      <c r="C109" s="110" t="s">
        <v>138</v>
      </c>
      <c r="D109" s="112"/>
      <c r="E109" s="148"/>
      <c r="F109" s="160" t="s">
        <v>402</v>
      </c>
      <c r="G109" s="157">
        <v>4.9246809999999996</v>
      </c>
      <c r="H109" s="157">
        <v>4.9346831107226103</v>
      </c>
      <c r="I109" s="157">
        <v>4.9595056398685653</v>
      </c>
      <c r="J109" s="157">
        <v>4.8106521878186967</v>
      </c>
      <c r="K109" s="157">
        <v>4.4894218428086274</v>
      </c>
      <c r="L109" s="157">
        <v>4.4954441107148462</v>
      </c>
      <c r="M109" s="157">
        <v>4.7690646486555579</v>
      </c>
      <c r="N109" s="161">
        <v>0.20112662511295354</v>
      </c>
      <c r="O109" s="157">
        <v>-1.8073683318553413</v>
      </c>
      <c r="P109" s="162">
        <v>-1.7677180016948291</v>
      </c>
      <c r="Q109" s="160" t="s">
        <v>402</v>
      </c>
      <c r="R109" s="161">
        <v>4.7535866593550935</v>
      </c>
      <c r="S109" s="161">
        <v>4.8139887257432914</v>
      </c>
      <c r="T109" s="161">
        <v>4.7026222201291583</v>
      </c>
      <c r="U109" s="161">
        <v>4.8735647209099184</v>
      </c>
      <c r="V109" s="161">
        <v>4.7085893305412672</v>
      </c>
      <c r="W109" s="161">
        <v>4.6128765180244766</v>
      </c>
      <c r="X109" s="157">
        <v>4.7442046957838677</v>
      </c>
      <c r="Y109" s="161">
        <v>8.3602726206528477E-2</v>
      </c>
      <c r="Z109" s="157">
        <v>-0.59915353990123155</v>
      </c>
      <c r="AA109" s="162">
        <v>-0.56510386661233758</v>
      </c>
      <c r="AB109" s="160" t="s">
        <v>402</v>
      </c>
      <c r="AC109" s="157">
        <v>5.2154974272527319</v>
      </c>
      <c r="AD109" s="157">
        <v>5.1909540493548683</v>
      </c>
      <c r="AE109" s="157">
        <v>5.138847714245502</v>
      </c>
      <c r="AF109" s="157">
        <v>5.0406561831932786</v>
      </c>
      <c r="AG109" s="157">
        <v>4.967586714422608</v>
      </c>
      <c r="AH109" s="157">
        <v>4.8906120502587056</v>
      </c>
      <c r="AI109" s="157">
        <v>5.0740256897879492</v>
      </c>
      <c r="AJ109" s="161">
        <v>0.11830168443408394</v>
      </c>
      <c r="AK109" s="157">
        <v>-1.2781021763046407</v>
      </c>
      <c r="AL109" s="162">
        <v>-1.2768573644418857</v>
      </c>
    </row>
    <row r="110" spans="1:38" x14ac:dyDescent="0.25">
      <c r="A110" s="236"/>
      <c r="B110" s="186" t="s">
        <v>484</v>
      </c>
      <c r="C110" s="110" t="s">
        <v>139</v>
      </c>
      <c r="D110" s="112"/>
      <c r="E110" s="148"/>
      <c r="F110" s="160" t="s">
        <v>403</v>
      </c>
      <c r="G110" s="157">
        <v>3.6455600000000001</v>
      </c>
      <c r="H110" s="157">
        <v>3.6440767505827507</v>
      </c>
      <c r="I110" s="157">
        <v>3.7586886019715227</v>
      </c>
      <c r="J110" s="157">
        <v>3.6290700290368267</v>
      </c>
      <c r="K110" s="157">
        <v>3.4099443466350512</v>
      </c>
      <c r="L110" s="157">
        <v>3.6197795577472349</v>
      </c>
      <c r="M110" s="157">
        <v>3.6178532143288979</v>
      </c>
      <c r="N110" s="161">
        <v>0.10379914196436046</v>
      </c>
      <c r="O110" s="157">
        <v>-0.14183652564547788</v>
      </c>
      <c r="P110" s="162">
        <v>-4.5695674505008554E-2</v>
      </c>
      <c r="Q110" s="160" t="s">
        <v>403</v>
      </c>
      <c r="R110" s="161">
        <v>4.1344308307709916</v>
      </c>
      <c r="S110" s="161">
        <v>4.0773504235535674</v>
      </c>
      <c r="T110" s="161">
        <v>4.0361560870164892</v>
      </c>
      <c r="U110" s="161">
        <v>4.198729488990824</v>
      </c>
      <c r="V110" s="161">
        <v>4.0171757195642446</v>
      </c>
      <c r="W110" s="161">
        <v>4.1213927820741212</v>
      </c>
      <c r="X110" s="157">
        <v>4.0975392219950404</v>
      </c>
      <c r="Y110" s="161">
        <v>6.1648496367784064E-2</v>
      </c>
      <c r="Z110" s="157">
        <v>-6.3150294518599104E-2</v>
      </c>
      <c r="AA110" s="162">
        <v>-1.8547128155110837E-2</v>
      </c>
      <c r="AB110" s="160" t="s">
        <v>403</v>
      </c>
      <c r="AC110" s="157">
        <v>5.4506832289383702</v>
      </c>
      <c r="AD110" s="157">
        <v>5.4399239307009895</v>
      </c>
      <c r="AE110" s="157">
        <v>5.4120736473622388</v>
      </c>
      <c r="AF110" s="157">
        <v>5.3535000720202381</v>
      </c>
      <c r="AG110" s="157">
        <v>5.3384234112450573</v>
      </c>
      <c r="AH110" s="157">
        <v>5.3280982105980925</v>
      </c>
      <c r="AI110" s="157">
        <v>5.3871170834774977</v>
      </c>
      <c r="AJ110" s="161">
        <v>4.9051762751411244E-2</v>
      </c>
      <c r="AK110" s="157">
        <v>-0.45389871076773058</v>
      </c>
      <c r="AL110" s="162">
        <v>-0.45333318199993755</v>
      </c>
    </row>
    <row r="111" spans="1:38" ht="37.5" x14ac:dyDescent="0.25">
      <c r="A111" s="236"/>
      <c r="B111" s="186" t="s">
        <v>485</v>
      </c>
      <c r="C111" s="110" t="s">
        <v>140</v>
      </c>
      <c r="D111" s="112"/>
      <c r="E111" s="148"/>
      <c r="F111" s="160" t="s">
        <v>404</v>
      </c>
      <c r="G111" s="157">
        <v>3.124209</v>
      </c>
      <c r="H111" s="157">
        <v>3.1539977561771559</v>
      </c>
      <c r="I111" s="157">
        <v>3.4275829417305586</v>
      </c>
      <c r="J111" s="157">
        <v>3.437683933852691</v>
      </c>
      <c r="K111" s="157">
        <v>3.4220833203316099</v>
      </c>
      <c r="L111" s="157">
        <v>3.5616230858315667</v>
      </c>
      <c r="M111" s="157">
        <v>3.3545300063205974</v>
      </c>
      <c r="N111" s="161">
        <v>0.15966801503502834</v>
      </c>
      <c r="O111" s="157">
        <v>2.6553470836656157</v>
      </c>
      <c r="P111" s="162">
        <v>2.7092456952627852</v>
      </c>
      <c r="Q111" s="160" t="s">
        <v>404</v>
      </c>
      <c r="R111" s="161">
        <v>3.3629207864284991</v>
      </c>
      <c r="S111" s="161">
        <v>3.4203158480758158</v>
      </c>
      <c r="T111" s="161">
        <v>3.5150572815526764</v>
      </c>
      <c r="U111" s="161">
        <v>3.9064686990833697</v>
      </c>
      <c r="V111" s="161">
        <v>3.8876610704754211</v>
      </c>
      <c r="W111" s="161">
        <v>3.929454746644089</v>
      </c>
      <c r="X111" s="157">
        <v>3.6703130720433119</v>
      </c>
      <c r="Y111" s="161">
        <v>0.24195627354539606</v>
      </c>
      <c r="Z111" s="157">
        <v>3.162802312917834</v>
      </c>
      <c r="AA111" s="162">
        <v>3.2411056785662362</v>
      </c>
      <c r="AB111" s="160" t="s">
        <v>404</v>
      </c>
      <c r="AC111" s="157">
        <v>4.3287661498515204</v>
      </c>
      <c r="AD111" s="157">
        <v>4.3189558134591381</v>
      </c>
      <c r="AE111" s="157">
        <v>4.4228511779101849</v>
      </c>
      <c r="AF111" s="157">
        <v>4.4890720406316484</v>
      </c>
      <c r="AG111" s="157">
        <v>4.511381697118285</v>
      </c>
      <c r="AH111" s="157">
        <v>4.5079768895593393</v>
      </c>
      <c r="AI111" s="157">
        <v>4.4298339614216857</v>
      </c>
      <c r="AJ111" s="161">
        <v>8.0439341473777862E-2</v>
      </c>
      <c r="AK111" s="157">
        <v>0.81461854806665901</v>
      </c>
      <c r="AL111" s="162">
        <v>0.81953695262864112</v>
      </c>
    </row>
    <row r="112" spans="1:38" ht="37.5" x14ac:dyDescent="0.25">
      <c r="A112" s="236"/>
      <c r="B112" s="186" t="s">
        <v>486</v>
      </c>
      <c r="C112" s="110" t="s">
        <v>141</v>
      </c>
      <c r="D112" s="112"/>
      <c r="E112" s="148"/>
      <c r="F112" s="160" t="s">
        <v>405</v>
      </c>
      <c r="G112" s="157">
        <v>2.851032</v>
      </c>
      <c r="H112" s="157">
        <v>3.0264326284382284</v>
      </c>
      <c r="I112" s="157">
        <v>3.0581738059145671</v>
      </c>
      <c r="J112" s="157">
        <v>2.9585627964589234</v>
      </c>
      <c r="K112" s="157">
        <v>3.0050031538906614</v>
      </c>
      <c r="L112" s="157">
        <v>2.9660181330262332</v>
      </c>
      <c r="M112" s="157">
        <v>2.9775370862881023</v>
      </c>
      <c r="N112" s="161">
        <v>6.6009704184752521E-2</v>
      </c>
      <c r="O112" s="157">
        <v>0.79392144093104466</v>
      </c>
      <c r="P112" s="162">
        <v>0.84322582102340782</v>
      </c>
      <c r="Q112" s="160" t="s">
        <v>405</v>
      </c>
      <c r="R112" s="161">
        <v>3.2405241424076046</v>
      </c>
      <c r="S112" s="161">
        <v>3.3759359164522222</v>
      </c>
      <c r="T112" s="161">
        <v>3.3056011240384566</v>
      </c>
      <c r="U112" s="161">
        <v>3.5113901002596837</v>
      </c>
      <c r="V112" s="161">
        <v>3.482998538979575</v>
      </c>
      <c r="W112" s="161">
        <v>3.5347190400548643</v>
      </c>
      <c r="X112" s="157">
        <v>3.4085281436987347</v>
      </c>
      <c r="Y112" s="161">
        <v>0.1094928713865734</v>
      </c>
      <c r="Z112" s="157">
        <v>1.7531652062805492</v>
      </c>
      <c r="AA112" s="162">
        <v>1.7994264622004374</v>
      </c>
      <c r="AB112" s="160" t="s">
        <v>405</v>
      </c>
      <c r="AC112" s="157">
        <v>4.8206748959161532</v>
      </c>
      <c r="AD112" s="157">
        <v>4.8482300251872292</v>
      </c>
      <c r="AE112" s="157">
        <v>4.8705144240524429</v>
      </c>
      <c r="AF112" s="157">
        <v>4.9507648519188425</v>
      </c>
      <c r="AG112" s="157">
        <v>5.0110920233871665</v>
      </c>
      <c r="AH112" s="157">
        <v>5.0604416262770426</v>
      </c>
      <c r="AI112" s="157">
        <v>4.92695297445648</v>
      </c>
      <c r="AJ112" s="161">
        <v>8.7695731480781872E-2</v>
      </c>
      <c r="AK112" s="157">
        <v>0.97552389891941704</v>
      </c>
      <c r="AL112" s="162">
        <v>0.97645430392048205</v>
      </c>
    </row>
    <row r="113" spans="1:38" ht="37.5" x14ac:dyDescent="0.25">
      <c r="A113" s="236"/>
      <c r="B113" s="186" t="s">
        <v>487</v>
      </c>
      <c r="C113" s="110" t="s">
        <v>142</v>
      </c>
      <c r="D113" s="112"/>
      <c r="E113" s="148"/>
      <c r="F113" s="160" t="s">
        <v>406</v>
      </c>
      <c r="G113" s="157">
        <v>3.4814579999999999</v>
      </c>
      <c r="H113" s="157">
        <v>3.4996690613053612</v>
      </c>
      <c r="I113" s="157">
        <v>3.6105890972617747</v>
      </c>
      <c r="J113" s="157">
        <v>3.6029944536827196</v>
      </c>
      <c r="K113" s="157">
        <v>3.5732879206205652</v>
      </c>
      <c r="L113" s="157">
        <v>3.6550706139571378</v>
      </c>
      <c r="M113" s="157">
        <v>3.5705115244712595</v>
      </c>
      <c r="N113" s="161">
        <v>6.1601522342335187E-2</v>
      </c>
      <c r="O113" s="157">
        <v>0.97803664603870466</v>
      </c>
      <c r="P113" s="162">
        <v>0.98928307132752913</v>
      </c>
      <c r="Q113" s="160" t="s">
        <v>406</v>
      </c>
      <c r="R113" s="161">
        <v>3.6437330426175025</v>
      </c>
      <c r="S113" s="161">
        <v>3.5479989329430808</v>
      </c>
      <c r="T113" s="161">
        <v>3.4970951331747937</v>
      </c>
      <c r="U113" s="161">
        <v>3.7107267365245837</v>
      </c>
      <c r="V113" s="161">
        <v>3.7062594869116392</v>
      </c>
      <c r="W113" s="161">
        <v>3.9044028392809245</v>
      </c>
      <c r="X113" s="157">
        <v>3.6683693619087538</v>
      </c>
      <c r="Y113" s="161">
        <v>0.13125830832337976</v>
      </c>
      <c r="Z113" s="157">
        <v>1.3915153326893082</v>
      </c>
      <c r="AA113" s="162">
        <v>1.4545084083538384</v>
      </c>
      <c r="AB113" s="160" t="s">
        <v>406</v>
      </c>
      <c r="AC113" s="157">
        <v>5.2759892201194063</v>
      </c>
      <c r="AD113" s="157">
        <v>5.2718507758454223</v>
      </c>
      <c r="AE113" s="157">
        <v>5.2648514544411809</v>
      </c>
      <c r="AF113" s="157">
        <v>5.2471617361909564</v>
      </c>
      <c r="AG113" s="157">
        <v>5.289054165782014</v>
      </c>
      <c r="AH113" s="157">
        <v>5.3976870590470956</v>
      </c>
      <c r="AI113" s="157">
        <v>5.291099068571012</v>
      </c>
      <c r="AJ113" s="161">
        <v>4.9300797928651906E-2</v>
      </c>
      <c r="AK113" s="157">
        <v>0.45712861466031818</v>
      </c>
      <c r="AL113" s="162">
        <v>0.46101963838698357</v>
      </c>
    </row>
    <row r="114" spans="1:38" ht="37.5" x14ac:dyDescent="0.25">
      <c r="A114" s="236"/>
      <c r="B114" s="186" t="s">
        <v>488</v>
      </c>
      <c r="C114" s="110" t="s">
        <v>143</v>
      </c>
      <c r="D114" s="112"/>
      <c r="E114" s="148"/>
      <c r="F114" s="160" t="s">
        <v>407</v>
      </c>
      <c r="G114" s="157">
        <v>2.8680210000000002</v>
      </c>
      <c r="H114" s="157">
        <v>2.9445439002331</v>
      </c>
      <c r="I114" s="157">
        <v>3.0995341456736036</v>
      </c>
      <c r="J114" s="157">
        <v>3.0626816781869683</v>
      </c>
      <c r="K114" s="157">
        <v>2.9466374066472483</v>
      </c>
      <c r="L114" s="157">
        <v>2.9466374066472483</v>
      </c>
      <c r="M114" s="157">
        <v>2.9780092562313616</v>
      </c>
      <c r="N114" s="161">
        <v>7.8659021783200361E-2</v>
      </c>
      <c r="O114" s="157">
        <v>0.54231348807685098</v>
      </c>
      <c r="P114" s="162">
        <v>0.59076818870651415</v>
      </c>
      <c r="Q114" s="160" t="s">
        <v>407</v>
      </c>
      <c r="R114" s="161">
        <v>3.3133647653562619</v>
      </c>
      <c r="S114" s="161">
        <v>3.5451778350817253</v>
      </c>
      <c r="T114" s="161">
        <v>3.5881086172148726</v>
      </c>
      <c r="U114" s="161">
        <v>3.7823610048036347</v>
      </c>
      <c r="V114" s="161">
        <v>3.7872840341534482</v>
      </c>
      <c r="W114" s="161">
        <v>3.8324710883917117</v>
      </c>
      <c r="X114" s="157">
        <v>3.6414612241669424</v>
      </c>
      <c r="Y114" s="161">
        <v>0.18136798977650351</v>
      </c>
      <c r="Z114" s="157">
        <v>2.9536925126498081</v>
      </c>
      <c r="AA114" s="162">
        <v>2.9888664136136223</v>
      </c>
      <c r="AB114" s="160" t="s">
        <v>407</v>
      </c>
      <c r="AC114" s="157">
        <v>4.5645415234669535</v>
      </c>
      <c r="AD114" s="157">
        <v>4.5656666642836781</v>
      </c>
      <c r="AE114" s="157">
        <v>4.5861491498041866</v>
      </c>
      <c r="AF114" s="157">
        <v>4.5958331853537082</v>
      </c>
      <c r="AG114" s="157">
        <v>4.6275463449420879</v>
      </c>
      <c r="AH114" s="157">
        <v>4.6275463449420879</v>
      </c>
      <c r="AI114" s="157">
        <v>4.5945472021321168</v>
      </c>
      <c r="AJ114" s="161">
        <v>2.5769795325492804E-2</v>
      </c>
      <c r="AK114" s="157">
        <v>0.27455029093643724</v>
      </c>
      <c r="AL114" s="162">
        <v>0.27489386073535904</v>
      </c>
    </row>
    <row r="115" spans="1:38" ht="37.5" x14ac:dyDescent="0.25">
      <c r="A115" s="236"/>
      <c r="B115" s="186" t="s">
        <v>489</v>
      </c>
      <c r="C115" s="110" t="s">
        <v>144</v>
      </c>
      <c r="D115" s="112"/>
      <c r="E115" s="148"/>
      <c r="F115" s="160" t="s">
        <v>408</v>
      </c>
      <c r="G115" s="157">
        <v>4.7954420000000004</v>
      </c>
      <c r="H115" s="157">
        <v>4.7735380405594405</v>
      </c>
      <c r="I115" s="157">
        <v>4.7127630606790802</v>
      </c>
      <c r="J115" s="157">
        <v>4.4437590045325779</v>
      </c>
      <c r="K115" s="157">
        <v>4.3537658682693312</v>
      </c>
      <c r="L115" s="157">
        <v>3.6774013041306457</v>
      </c>
      <c r="M115" s="157">
        <v>4.4594448796951793</v>
      </c>
      <c r="N115" s="161">
        <v>0.38702388677124938</v>
      </c>
      <c r="O115" s="157">
        <v>-5.1707148752886178</v>
      </c>
      <c r="P115" s="162">
        <v>-4.9996480486604984</v>
      </c>
      <c r="Q115" s="160" t="s">
        <v>408</v>
      </c>
      <c r="R115" s="161">
        <v>4.0138616841929728</v>
      </c>
      <c r="S115" s="161">
        <v>3.9842209509428024</v>
      </c>
      <c r="T115" s="161">
        <v>4.0302193560449409</v>
      </c>
      <c r="U115" s="161">
        <v>4.3182886108866443</v>
      </c>
      <c r="V115" s="161">
        <v>4.307073419828213</v>
      </c>
      <c r="W115" s="161">
        <v>4.0775874302955621</v>
      </c>
      <c r="X115" s="157">
        <v>4.1218752420318561</v>
      </c>
      <c r="Y115" s="161">
        <v>0.13775244750436538</v>
      </c>
      <c r="Z115" s="157">
        <v>0.31553087365037147</v>
      </c>
      <c r="AA115" s="162">
        <v>0.39519079039656013</v>
      </c>
      <c r="AB115" s="160" t="s">
        <v>408</v>
      </c>
      <c r="AC115" s="157">
        <v>4.5445812175217259</v>
      </c>
      <c r="AD115" s="157">
        <v>4.5633548459767219</v>
      </c>
      <c r="AE115" s="157">
        <v>4.5335374788947647</v>
      </c>
      <c r="AF115" s="157">
        <v>4.4757917253663511</v>
      </c>
      <c r="AG115" s="157">
        <v>4.4601549027045451</v>
      </c>
      <c r="AH115" s="157">
        <v>4.5420057525791142</v>
      </c>
      <c r="AI115" s="157">
        <v>4.5199043205072043</v>
      </c>
      <c r="AJ115" s="161">
        <v>3.8050728628392969E-2</v>
      </c>
      <c r="AK115" s="157">
        <v>-1.1336793582539251E-2</v>
      </c>
      <c r="AL115" s="162">
        <v>-5.6526046073424041E-3</v>
      </c>
    </row>
    <row r="116" spans="1:38" x14ac:dyDescent="0.25">
      <c r="A116" s="236"/>
      <c r="B116" s="186" t="s">
        <v>490</v>
      </c>
      <c r="C116" s="110" t="s">
        <v>145</v>
      </c>
      <c r="D116" s="112"/>
      <c r="E116" s="148"/>
      <c r="F116" s="160" t="s">
        <v>409</v>
      </c>
      <c r="G116" s="157">
        <v>3.265698</v>
      </c>
      <c r="H116" s="157">
        <v>3.3263167337995339</v>
      </c>
      <c r="I116" s="157">
        <v>3.4290621953997809</v>
      </c>
      <c r="J116" s="157">
        <v>3.395167546175637</v>
      </c>
      <c r="K116" s="157">
        <v>3.4776149721113772</v>
      </c>
      <c r="L116" s="157">
        <v>3.5463150121611084</v>
      </c>
      <c r="M116" s="157">
        <v>3.406695743274573</v>
      </c>
      <c r="N116" s="161">
        <v>9.2643927256413336E-2</v>
      </c>
      <c r="O116" s="157">
        <v>1.6623765752302955</v>
      </c>
      <c r="P116" s="162">
        <v>1.6721016221781015</v>
      </c>
      <c r="Q116" s="160" t="s">
        <v>409</v>
      </c>
      <c r="R116" s="161">
        <v>3.8205465679919315</v>
      </c>
      <c r="S116" s="161">
        <v>3.7420614689728708</v>
      </c>
      <c r="T116" s="161">
        <v>3.6626746336745013</v>
      </c>
      <c r="U116" s="161">
        <v>3.9262951576036622</v>
      </c>
      <c r="V116" s="161">
        <v>3.9511452212396194</v>
      </c>
      <c r="W116" s="161">
        <v>4.1739224168619193</v>
      </c>
      <c r="X116" s="157">
        <v>3.8794409110574173</v>
      </c>
      <c r="Y116" s="161">
        <v>0.16501790788781703</v>
      </c>
      <c r="Z116" s="157">
        <v>1.7849985867862905</v>
      </c>
      <c r="AA116" s="162">
        <v>1.8585863564715144</v>
      </c>
      <c r="AB116" s="160" t="s">
        <v>409</v>
      </c>
      <c r="AC116" s="157">
        <v>5.1759793411339716</v>
      </c>
      <c r="AD116" s="157">
        <v>5.1799739720736495</v>
      </c>
      <c r="AE116" s="157">
        <v>5.1705766026117717</v>
      </c>
      <c r="AF116" s="157">
        <v>5.1329260539645585</v>
      </c>
      <c r="AG116" s="157">
        <v>5.1421283910267261</v>
      </c>
      <c r="AH116" s="157">
        <v>5.08118898195145</v>
      </c>
      <c r="AI116" s="157">
        <v>5.1471288904603538</v>
      </c>
      <c r="AJ116" s="161">
        <v>3.4243588666749654E-2</v>
      </c>
      <c r="AK116" s="157">
        <v>-0.36898318067571934</v>
      </c>
      <c r="AL116" s="162">
        <v>-0.36764611598195662</v>
      </c>
    </row>
    <row r="117" spans="1:38" x14ac:dyDescent="0.25">
      <c r="A117" s="236"/>
      <c r="B117" s="186" t="s">
        <v>491</v>
      </c>
      <c r="C117" s="110" t="s">
        <v>146</v>
      </c>
      <c r="D117" s="112"/>
      <c r="E117" s="148"/>
      <c r="F117" s="160" t="s">
        <v>410</v>
      </c>
      <c r="G117" s="157">
        <v>3.1440739999999998</v>
      </c>
      <c r="H117" s="157">
        <v>3.076794886946387</v>
      </c>
      <c r="I117" s="157">
        <v>3.1636275673603507</v>
      </c>
      <c r="J117" s="157">
        <v>3.2100463045325776</v>
      </c>
      <c r="K117" s="157">
        <v>3.2200836319434978</v>
      </c>
      <c r="L117" s="157">
        <v>3.337351958185649</v>
      </c>
      <c r="M117" s="157">
        <v>3.1919963914947438</v>
      </c>
      <c r="N117" s="161">
        <v>8.0224337168013193E-2</v>
      </c>
      <c r="O117" s="157">
        <v>1.2003116991641472</v>
      </c>
      <c r="P117" s="162">
        <v>1.220807177384442</v>
      </c>
      <c r="Q117" s="160" t="s">
        <v>410</v>
      </c>
      <c r="R117" s="161">
        <v>3.3833503683816297</v>
      </c>
      <c r="S117" s="161">
        <v>3.4845379146156796</v>
      </c>
      <c r="T117" s="161">
        <v>3.3945341062868213</v>
      </c>
      <c r="U117" s="161">
        <v>3.731972059163243</v>
      </c>
      <c r="V117" s="161">
        <v>3.7747633764640618</v>
      </c>
      <c r="W117" s="161">
        <v>3.9203392135231621</v>
      </c>
      <c r="X117" s="157">
        <v>3.6149161730724324</v>
      </c>
      <c r="Y117" s="161">
        <v>0.20482753317519356</v>
      </c>
      <c r="Z117" s="157">
        <v>2.9900655341190907</v>
      </c>
      <c r="AA117" s="162">
        <v>3.0703194901083197</v>
      </c>
      <c r="AB117" s="160" t="s">
        <v>410</v>
      </c>
      <c r="AC117" s="157">
        <v>4.7846353221537266</v>
      </c>
      <c r="AD117" s="157">
        <v>4.7575548410225181</v>
      </c>
      <c r="AE117" s="157">
        <v>4.7096804896711308</v>
      </c>
      <c r="AF117" s="157">
        <v>4.6769065746359821</v>
      </c>
      <c r="AG117" s="157">
        <v>4.6897514791359196</v>
      </c>
      <c r="AH117" s="157">
        <v>4.7912022073024243</v>
      </c>
      <c r="AI117" s="157">
        <v>4.7349551523202846</v>
      </c>
      <c r="AJ117" s="161">
        <v>4.5082173880665308E-2</v>
      </c>
      <c r="AK117" s="157">
        <v>2.7434830316597214E-2</v>
      </c>
      <c r="AL117" s="162">
        <v>3.394708458075435E-2</v>
      </c>
    </row>
    <row r="118" spans="1:38" s="117" customFormat="1" ht="38.25" thickBot="1" x14ac:dyDescent="0.3">
      <c r="A118" s="237"/>
      <c r="B118" s="187" t="s">
        <v>293</v>
      </c>
      <c r="C118" s="141" t="s">
        <v>147</v>
      </c>
      <c r="D118" s="140"/>
      <c r="E118" s="149"/>
      <c r="F118" s="163" t="s">
        <v>304</v>
      </c>
      <c r="G118" s="159">
        <v>3.5624785263157897</v>
      </c>
      <c r="H118" s="159">
        <v>3.5912861871917547</v>
      </c>
      <c r="I118" s="159">
        <v>3.68140362785496</v>
      </c>
      <c r="J118" s="159">
        <v>3.6038876400104369</v>
      </c>
      <c r="K118" s="159">
        <v>3.5232045078743028</v>
      </c>
      <c r="L118" s="159">
        <v>3.5175405360671275</v>
      </c>
      <c r="M118" s="159">
        <v>3.5799668375523956</v>
      </c>
      <c r="N118" s="164">
        <v>5.5399460152158519E-2</v>
      </c>
      <c r="O118" s="159">
        <v>-0.2535676492072203</v>
      </c>
      <c r="P118" s="165">
        <v>-0.23743498328275825</v>
      </c>
      <c r="Q118" s="163" t="s">
        <v>304</v>
      </c>
      <c r="R118" s="164">
        <v>3.7440416314821237</v>
      </c>
      <c r="S118" s="164">
        <v>3.7743655293970315</v>
      </c>
      <c r="T118" s="164">
        <v>3.7456231877635386</v>
      </c>
      <c r="U118" s="164">
        <v>3.9878623646061082</v>
      </c>
      <c r="V118" s="164">
        <v>3.9502620971228746</v>
      </c>
      <c r="W118" s="164">
        <v>4.0080746332070776</v>
      </c>
      <c r="X118" s="159">
        <v>3.8683715739297924</v>
      </c>
      <c r="Y118" s="164">
        <v>0.11537134892805659</v>
      </c>
      <c r="Z118" s="159">
        <v>1.3722360352904417</v>
      </c>
      <c r="AA118" s="165">
        <v>1.4072625904734348</v>
      </c>
      <c r="AB118" s="163" t="s">
        <v>304</v>
      </c>
      <c r="AC118" s="159">
        <v>4.930000217872692</v>
      </c>
      <c r="AD118" s="159">
        <v>4.9249415176890698</v>
      </c>
      <c r="AE118" s="159">
        <v>4.9197271656395438</v>
      </c>
      <c r="AF118" s="159">
        <v>4.9009470829369892</v>
      </c>
      <c r="AG118" s="159">
        <v>4.9074912196656983</v>
      </c>
      <c r="AH118" s="159">
        <v>4.9336602219095438</v>
      </c>
      <c r="AI118" s="159">
        <v>4.9194612376189228</v>
      </c>
      <c r="AJ118" s="164">
        <v>1.1753302375794366E-2</v>
      </c>
      <c r="AK118" s="159">
        <v>1.4843478671733301E-2</v>
      </c>
      <c r="AL118" s="165">
        <v>1.5311379190086072E-2</v>
      </c>
    </row>
    <row r="119" spans="1:38" x14ac:dyDescent="0.25">
      <c r="A119" s="235" t="s">
        <v>551</v>
      </c>
      <c r="B119" s="188" t="s">
        <v>492</v>
      </c>
      <c r="C119" s="115" t="s">
        <v>148</v>
      </c>
      <c r="D119" s="114"/>
      <c r="E119" s="150"/>
      <c r="F119" s="160" t="s">
        <v>411</v>
      </c>
      <c r="G119" s="157">
        <v>2.931514</v>
      </c>
      <c r="H119" s="157">
        <v>3.0391286566433564</v>
      </c>
      <c r="I119" s="157">
        <v>3.2537612909090905</v>
      </c>
      <c r="J119" s="157">
        <v>3.3802412184135973</v>
      </c>
      <c r="K119" s="157">
        <v>3.4861582896648198</v>
      </c>
      <c r="L119" s="157">
        <v>3.5794460814633822</v>
      </c>
      <c r="M119" s="157">
        <v>3.2783749228490406</v>
      </c>
      <c r="N119" s="161">
        <v>0.23178712173639446</v>
      </c>
      <c r="O119" s="157">
        <v>4.0746048072758834</v>
      </c>
      <c r="P119" s="162">
        <v>4.0859647425069756</v>
      </c>
      <c r="Q119" s="160" t="s">
        <v>411</v>
      </c>
      <c r="R119" s="161">
        <v>2.7059618129932037</v>
      </c>
      <c r="S119" s="161">
        <v>2.8108719539741815</v>
      </c>
      <c r="T119" s="161">
        <v>2.8156486099104834</v>
      </c>
      <c r="U119" s="161">
        <v>3.2618986821437579</v>
      </c>
      <c r="V119" s="161">
        <v>3.5148746999500511</v>
      </c>
      <c r="W119" s="161">
        <v>3.780632850728717</v>
      </c>
      <c r="X119" s="157">
        <v>3.1483147682833992</v>
      </c>
      <c r="Y119" s="161">
        <v>0.40151882672508055</v>
      </c>
      <c r="Z119" s="157">
        <v>6.9174440514894187</v>
      </c>
      <c r="AA119" s="162">
        <v>7.0424603138746766</v>
      </c>
      <c r="AB119" s="160" t="s">
        <v>411</v>
      </c>
      <c r="AC119" s="157">
        <v>4.4042078253900332</v>
      </c>
      <c r="AD119" s="157">
        <v>4.4034429534549284</v>
      </c>
      <c r="AE119" s="157">
        <v>4.4034429534549284</v>
      </c>
      <c r="AF119" s="157">
        <v>4.6319250973591615</v>
      </c>
      <c r="AG119" s="157">
        <v>4.7815541468009632</v>
      </c>
      <c r="AH119" s="157">
        <v>4.9644442070641963</v>
      </c>
      <c r="AI119" s="157">
        <v>4.5981695305873691</v>
      </c>
      <c r="AJ119" s="161">
        <v>0.21694258731539534</v>
      </c>
      <c r="AK119" s="157">
        <v>2.4237248972835079</v>
      </c>
      <c r="AL119" s="162">
        <v>2.4453286176267852</v>
      </c>
    </row>
    <row r="120" spans="1:38" ht="37.5" x14ac:dyDescent="0.25">
      <c r="A120" s="236"/>
      <c r="B120" s="188" t="s">
        <v>493</v>
      </c>
      <c r="C120" s="115" t="s">
        <v>149</v>
      </c>
      <c r="D120" s="114"/>
      <c r="E120" s="150"/>
      <c r="F120" s="160" t="s">
        <v>412</v>
      </c>
      <c r="G120" s="157">
        <v>3.9533399999999999</v>
      </c>
      <c r="H120" s="157">
        <v>4.0467478776223773</v>
      </c>
      <c r="I120" s="157">
        <v>4.2479870267250828</v>
      </c>
      <c r="J120" s="157">
        <v>4.2411025862606238</v>
      </c>
      <c r="K120" s="157">
        <v>4.1498626627185748</v>
      </c>
      <c r="L120" s="157">
        <v>3.966141701888124</v>
      </c>
      <c r="M120" s="157">
        <v>4.1008636425357974</v>
      </c>
      <c r="N120" s="161">
        <v>0.12010751981891396</v>
      </c>
      <c r="O120" s="157">
        <v>6.4680256434890282E-2</v>
      </c>
      <c r="P120" s="162">
        <v>0.11901456262775056</v>
      </c>
      <c r="Q120" s="160" t="s">
        <v>412</v>
      </c>
      <c r="R120" s="161">
        <v>3.2115944078284953</v>
      </c>
      <c r="S120" s="161">
        <v>3.194235248757209</v>
      </c>
      <c r="T120" s="161">
        <v>3.1698288950893412</v>
      </c>
      <c r="U120" s="161">
        <v>3.3567204357125191</v>
      </c>
      <c r="V120" s="161">
        <v>3.2854785202770098</v>
      </c>
      <c r="W120" s="161">
        <v>3.523097528180561</v>
      </c>
      <c r="X120" s="157">
        <v>3.2901591726408554</v>
      </c>
      <c r="Y120" s="161">
        <v>0.12149470829949083</v>
      </c>
      <c r="Z120" s="157">
        <v>1.8687071780099318</v>
      </c>
      <c r="AA120" s="162">
        <v>1.9402790531289016</v>
      </c>
      <c r="AB120" s="160" t="s">
        <v>412</v>
      </c>
      <c r="AC120" s="157">
        <v>5.0667967339213389</v>
      </c>
      <c r="AD120" s="157">
        <v>5.0723227115597993</v>
      </c>
      <c r="AE120" s="157">
        <v>5.0723227115597993</v>
      </c>
      <c r="AF120" s="157">
        <v>5.2018746515908498</v>
      </c>
      <c r="AG120" s="157">
        <v>5.2243916639094978</v>
      </c>
      <c r="AH120" s="157">
        <v>5.2738357409697256</v>
      </c>
      <c r="AI120" s="157">
        <v>5.1519240355851688</v>
      </c>
      <c r="AJ120" s="161">
        <v>8.4190739955788796E-2</v>
      </c>
      <c r="AK120" s="157">
        <v>0.80419909531808109</v>
      </c>
      <c r="AL120" s="162">
        <v>0.80848585281021457</v>
      </c>
    </row>
    <row r="121" spans="1:38" ht="37.5" x14ac:dyDescent="0.25">
      <c r="A121" s="236"/>
      <c r="B121" s="188" t="s">
        <v>494</v>
      </c>
      <c r="C121" s="115" t="s">
        <v>150</v>
      </c>
      <c r="D121" s="114"/>
      <c r="E121" s="150"/>
      <c r="F121" s="160" t="s">
        <v>413</v>
      </c>
      <c r="G121" s="157">
        <v>2.624743</v>
      </c>
      <c r="H121" s="157">
        <v>2.7021882652680653</v>
      </c>
      <c r="I121" s="157">
        <v>2.8262730600219061</v>
      </c>
      <c r="J121" s="157">
        <v>2.7305878990084986</v>
      </c>
      <c r="K121" s="157">
        <v>2.7163860985061197</v>
      </c>
      <c r="L121" s="157">
        <v>2.860594425498725</v>
      </c>
      <c r="M121" s="157">
        <v>2.7434621247172193</v>
      </c>
      <c r="N121" s="161">
        <v>7.8818616479907594E-2</v>
      </c>
      <c r="O121" s="157">
        <v>1.7358224541257128</v>
      </c>
      <c r="P121" s="162">
        <v>1.7891532524687337</v>
      </c>
      <c r="Q121" s="160" t="s">
        <v>413</v>
      </c>
      <c r="R121" s="161">
        <v>2.7710854564847729</v>
      </c>
      <c r="S121" s="161">
        <v>2.799576882234426</v>
      </c>
      <c r="T121" s="161">
        <v>2.7499555275143295</v>
      </c>
      <c r="U121" s="161">
        <v>2.911478562374608</v>
      </c>
      <c r="V121" s="161">
        <v>2.9071621789991666</v>
      </c>
      <c r="W121" s="161">
        <v>3.1175722117108582</v>
      </c>
      <c r="X121" s="157">
        <v>2.8761384698863601</v>
      </c>
      <c r="Y121" s="161">
        <v>0.12471406739001979</v>
      </c>
      <c r="Z121" s="157">
        <v>2.3842894319870522</v>
      </c>
      <c r="AA121" s="162">
        <v>2.4437517354345406</v>
      </c>
      <c r="AB121" s="160" t="s">
        <v>413</v>
      </c>
      <c r="AC121" s="157">
        <v>4.3115988902174296</v>
      </c>
      <c r="AD121" s="157">
        <v>4.2965916134574575</v>
      </c>
      <c r="AE121" s="157">
        <v>4.2965916134574575</v>
      </c>
      <c r="AF121" s="157">
        <v>4.280883231601651</v>
      </c>
      <c r="AG121" s="157">
        <v>4.3027779942613327</v>
      </c>
      <c r="AH121" s="157">
        <v>4.4670925865066655</v>
      </c>
      <c r="AI121" s="157">
        <v>4.325922654917</v>
      </c>
      <c r="AJ121" s="161">
        <v>6.3795199369868341E-2</v>
      </c>
      <c r="AK121" s="157">
        <v>0.71109559057673799</v>
      </c>
      <c r="AL121" s="162">
        <v>0.72331764927311415</v>
      </c>
    </row>
    <row r="122" spans="1:38" ht="37.5" x14ac:dyDescent="0.25">
      <c r="A122" s="236"/>
      <c r="B122" s="188" t="s">
        <v>495</v>
      </c>
      <c r="C122" s="115" t="s">
        <v>151</v>
      </c>
      <c r="D122" s="114"/>
      <c r="E122" s="150"/>
      <c r="F122" s="160" t="s">
        <v>414</v>
      </c>
      <c r="G122" s="157">
        <v>3.1772680000000002</v>
      </c>
      <c r="H122" s="157">
        <v>3.2498136307692307</v>
      </c>
      <c r="I122" s="157">
        <v>3.3721503579408543</v>
      </c>
      <c r="J122" s="157">
        <v>3.3187051041076487</v>
      </c>
      <c r="K122" s="157">
        <v>3.1807043493293676</v>
      </c>
      <c r="L122" s="157">
        <v>3.1807043493293676</v>
      </c>
      <c r="M122" s="157">
        <v>3.2465576319127449</v>
      </c>
      <c r="N122" s="161">
        <v>7.5788911731263536E-2</v>
      </c>
      <c r="O122" s="157">
        <v>2.1621491612666688E-2</v>
      </c>
      <c r="P122" s="162">
        <v>6.0904249765458829E-2</v>
      </c>
      <c r="Q122" s="160" t="s">
        <v>414</v>
      </c>
      <c r="R122" s="161">
        <v>3.1661507806695899</v>
      </c>
      <c r="S122" s="161">
        <v>3.1220428369586926</v>
      </c>
      <c r="T122" s="161">
        <v>3.0696852506419683</v>
      </c>
      <c r="U122" s="161">
        <v>3.2361372998869058</v>
      </c>
      <c r="V122" s="161">
        <v>3.1777763356735367</v>
      </c>
      <c r="W122" s="161">
        <v>3.3554146125658035</v>
      </c>
      <c r="X122" s="157">
        <v>3.1878678527327495</v>
      </c>
      <c r="Y122" s="161">
        <v>9.0623200058703321E-2</v>
      </c>
      <c r="Z122" s="157">
        <v>1.1679429684681386</v>
      </c>
      <c r="AA122" s="162">
        <v>1.2277823158039824</v>
      </c>
      <c r="AB122" s="160" t="s">
        <v>414</v>
      </c>
      <c r="AC122" s="157">
        <v>4.7381533844947272</v>
      </c>
      <c r="AD122" s="157">
        <v>4.7495967656470146</v>
      </c>
      <c r="AE122" s="157">
        <v>4.7495967656470146</v>
      </c>
      <c r="AF122" s="157">
        <v>4.7540783878442801</v>
      </c>
      <c r="AG122" s="157">
        <v>4.7492124824015951</v>
      </c>
      <c r="AH122" s="157">
        <v>4.7492124824015951</v>
      </c>
      <c r="AI122" s="157">
        <v>4.7483083780727044</v>
      </c>
      <c r="AJ122" s="161">
        <v>4.8540636187828544E-3</v>
      </c>
      <c r="AK122" s="157">
        <v>4.6637524963388799E-2</v>
      </c>
      <c r="AL122" s="162">
        <v>4.6704270063480102E-2</v>
      </c>
    </row>
    <row r="123" spans="1:38" ht="37.5" x14ac:dyDescent="0.25">
      <c r="A123" s="236"/>
      <c r="B123" s="188" t="s">
        <v>496</v>
      </c>
      <c r="C123" s="116" t="s">
        <v>152</v>
      </c>
      <c r="D123" s="114"/>
      <c r="E123" s="150"/>
      <c r="F123" s="160" t="s">
        <v>415</v>
      </c>
      <c r="G123" s="157">
        <v>3.7240190000000002</v>
      </c>
      <c r="H123" s="157">
        <v>3.702440667832168</v>
      </c>
      <c r="I123" s="157">
        <v>3.6289361568455645</v>
      </c>
      <c r="J123" s="157">
        <v>3.4669106297450423</v>
      </c>
      <c r="K123" s="157">
        <v>3.2353384060144332</v>
      </c>
      <c r="L123" s="157">
        <v>3.1782905407089128</v>
      </c>
      <c r="M123" s="157">
        <v>3.4893225668576862</v>
      </c>
      <c r="N123" s="161">
        <v>0.21669674100633554</v>
      </c>
      <c r="O123" s="157">
        <v>-3.1195067107670948</v>
      </c>
      <c r="P123" s="162">
        <v>-3.0944657199378667</v>
      </c>
      <c r="Q123" s="160" t="s">
        <v>415</v>
      </c>
      <c r="R123" s="161">
        <v>3.5498635091953843</v>
      </c>
      <c r="S123" s="161">
        <v>3.4776855823127106</v>
      </c>
      <c r="T123" s="161">
        <v>3.3808708517193282</v>
      </c>
      <c r="U123" s="161">
        <v>3.4454223731960347</v>
      </c>
      <c r="V123" s="161">
        <v>3.4341739622561218</v>
      </c>
      <c r="W123" s="161">
        <v>3.6054741218085979</v>
      </c>
      <c r="X123" s="157">
        <v>3.4822484000813634</v>
      </c>
      <c r="Y123" s="161">
        <v>7.4968788974654296E-2</v>
      </c>
      <c r="Z123" s="157">
        <v>0.31136624669538815</v>
      </c>
      <c r="AA123" s="162">
        <v>0.35076057781346925</v>
      </c>
      <c r="AB123" s="160" t="s">
        <v>415</v>
      </c>
      <c r="AC123" s="157">
        <v>4.0433229786781828</v>
      </c>
      <c r="AD123" s="157">
        <v>3.9758218493802904</v>
      </c>
      <c r="AE123" s="157">
        <v>3.9758218493802904</v>
      </c>
      <c r="AF123" s="157">
        <v>3.663935975518458</v>
      </c>
      <c r="AG123" s="157">
        <v>3.6698668278984719</v>
      </c>
      <c r="AH123" s="157">
        <v>3.615872380842486</v>
      </c>
      <c r="AI123" s="157">
        <v>3.8241069769496963</v>
      </c>
      <c r="AJ123" s="161">
        <v>0.17649215315033573</v>
      </c>
      <c r="AK123" s="157">
        <v>-2.2098905933871205</v>
      </c>
      <c r="AL123" s="162">
        <v>-2.1646862287116653</v>
      </c>
    </row>
    <row r="124" spans="1:38" ht="37.5" x14ac:dyDescent="0.25">
      <c r="A124" s="236"/>
      <c r="B124" s="188" t="s">
        <v>497</v>
      </c>
      <c r="C124" s="115" t="s">
        <v>153</v>
      </c>
      <c r="D124" s="114"/>
      <c r="E124" s="150"/>
      <c r="F124" s="160" t="s">
        <v>416</v>
      </c>
      <c r="G124" s="157">
        <v>4.5853409999999997</v>
      </c>
      <c r="H124" s="157">
        <v>4.5066644412587404</v>
      </c>
      <c r="I124" s="157">
        <v>4.5781214260679084</v>
      </c>
      <c r="J124" s="157">
        <v>4.5512654056657222</v>
      </c>
      <c r="K124" s="157">
        <v>4.3525267282955626</v>
      </c>
      <c r="L124" s="157">
        <v>4.3100420428122836</v>
      </c>
      <c r="M124" s="157">
        <v>4.4806601740167027</v>
      </c>
      <c r="N124" s="161">
        <v>0.10927550673946539</v>
      </c>
      <c r="O124" s="157">
        <v>-1.2307005094587709</v>
      </c>
      <c r="P124" s="162">
        <v>-1.2119241544830239</v>
      </c>
      <c r="Q124" s="160" t="s">
        <v>416</v>
      </c>
      <c r="R124" s="161">
        <v>4.2308626833368663</v>
      </c>
      <c r="S124" s="161">
        <v>4.0857574105877532</v>
      </c>
      <c r="T124" s="161">
        <v>3.9778092254179334</v>
      </c>
      <c r="U124" s="161">
        <v>4.3218699219567966</v>
      </c>
      <c r="V124" s="161">
        <v>4.2680440140634079</v>
      </c>
      <c r="W124" s="161">
        <v>4.2972630713298168</v>
      </c>
      <c r="X124" s="157">
        <v>4.1969343877820959</v>
      </c>
      <c r="Y124" s="161">
        <v>0.12400174573384591</v>
      </c>
      <c r="Z124" s="157">
        <v>0.31193367763078239</v>
      </c>
      <c r="AA124" s="162">
        <v>0.40338521167710972</v>
      </c>
      <c r="AB124" s="160" t="s">
        <v>416</v>
      </c>
      <c r="AC124" s="157">
        <v>4.8894645847495086</v>
      </c>
      <c r="AD124" s="157">
        <v>4.8221403492172534</v>
      </c>
      <c r="AE124" s="157">
        <v>4.8221403492172534</v>
      </c>
      <c r="AF124" s="157">
        <v>4.7423302951866688</v>
      </c>
      <c r="AG124" s="157">
        <v>4.7186494355210584</v>
      </c>
      <c r="AH124" s="157">
        <v>4.7833181401439964</v>
      </c>
      <c r="AI124" s="157">
        <v>4.7963405256726235</v>
      </c>
      <c r="AJ124" s="161">
        <v>5.6459344044725426E-2</v>
      </c>
      <c r="AK124" s="157">
        <v>-0.43800451726907497</v>
      </c>
      <c r="AL124" s="162">
        <v>-0.43217173589544799</v>
      </c>
    </row>
    <row r="125" spans="1:38" s="117" customFormat="1" ht="19.5" thickBot="1" x14ac:dyDescent="0.3">
      <c r="A125" s="237"/>
      <c r="B125" s="187" t="s">
        <v>300</v>
      </c>
      <c r="C125" s="141" t="s">
        <v>154</v>
      </c>
      <c r="D125" s="140"/>
      <c r="E125" s="149"/>
      <c r="F125" s="163" t="s">
        <v>305</v>
      </c>
      <c r="G125" s="159">
        <v>3.1076097834681042</v>
      </c>
      <c r="H125" s="159">
        <v>3.1453551055716646</v>
      </c>
      <c r="I125" s="159">
        <v>3.2461978222324079</v>
      </c>
      <c r="J125" s="159">
        <v>3.2101384592637112</v>
      </c>
      <c r="K125" s="159">
        <v>3.1288501465539933</v>
      </c>
      <c r="L125" s="159">
        <v>3.1402178230373332</v>
      </c>
      <c r="M125" s="159">
        <v>3.1630615233545356</v>
      </c>
      <c r="N125" s="164">
        <v>4.8663038197404668E-2</v>
      </c>
      <c r="O125" s="159">
        <v>0.20898397935000812</v>
      </c>
      <c r="P125" s="165">
        <v>0.22819115549219671</v>
      </c>
      <c r="Q125" s="163" t="s">
        <v>305</v>
      </c>
      <c r="R125" s="164">
        <v>2.9883100624287651</v>
      </c>
      <c r="S125" s="164">
        <v>2.962777874566624</v>
      </c>
      <c r="T125" s="164">
        <v>2.9196498856266353</v>
      </c>
      <c r="U125" s="164">
        <v>3.1170558514199773</v>
      </c>
      <c r="V125" s="164">
        <v>3.1218186364947438</v>
      </c>
      <c r="W125" s="164">
        <v>3.2966772385888672</v>
      </c>
      <c r="X125" s="159">
        <v>3.0677149248542688</v>
      </c>
      <c r="Y125" s="164">
        <v>0.12716501897122001</v>
      </c>
      <c r="Z125" s="159">
        <v>1.983556808533482</v>
      </c>
      <c r="AA125" s="165">
        <v>2.0410402413336026</v>
      </c>
      <c r="AB125" s="163" t="s">
        <v>305</v>
      </c>
      <c r="AC125" s="159">
        <v>4.4112456648222569</v>
      </c>
      <c r="AD125" s="159">
        <v>4.5101790743451069</v>
      </c>
      <c r="AE125" s="159">
        <v>4.5101790743451069</v>
      </c>
      <c r="AF125" s="159">
        <v>4.5262604849129797</v>
      </c>
      <c r="AG125" s="159">
        <v>4.5585642977892773</v>
      </c>
      <c r="AH125" s="159">
        <v>4.6378505751308481</v>
      </c>
      <c r="AI125" s="159">
        <v>4.5257131952242622</v>
      </c>
      <c r="AJ125" s="164">
        <v>6.7379175538347796E-2</v>
      </c>
      <c r="AK125" s="159">
        <v>1.0069137527602079</v>
      </c>
      <c r="AL125" s="165">
        <v>1.0104583964963165</v>
      </c>
    </row>
    <row r="126" spans="1:38" s="144" customFormat="1" ht="38.25" thickBot="1" x14ac:dyDescent="0.3">
      <c r="A126" s="196" t="s">
        <v>543</v>
      </c>
      <c r="B126" s="189" t="s">
        <v>301</v>
      </c>
      <c r="C126" s="142" t="s">
        <v>155</v>
      </c>
      <c r="D126" s="143"/>
      <c r="E126" s="152"/>
      <c r="F126" s="170" t="s">
        <v>417</v>
      </c>
      <c r="G126" s="167">
        <v>3.3350441548919472</v>
      </c>
      <c r="H126" s="167">
        <v>3.3683206463817097</v>
      </c>
      <c r="I126" s="167">
        <v>3.4638007250436837</v>
      </c>
      <c r="J126" s="167">
        <v>3.4070130496370741</v>
      </c>
      <c r="K126" s="167">
        <v>3.3260273272141481</v>
      </c>
      <c r="L126" s="167">
        <v>3.3288791795522306</v>
      </c>
      <c r="M126" s="167">
        <v>3.3715141804534654</v>
      </c>
      <c r="N126" s="167">
        <v>5.0006723830411159E-2</v>
      </c>
      <c r="O126" s="167">
        <v>-3.6998244140451497E-2</v>
      </c>
      <c r="P126" s="168">
        <v>-1.9663184141646035E-2</v>
      </c>
      <c r="Q126" s="170" t="s">
        <v>417</v>
      </c>
      <c r="R126" s="169">
        <v>3.3661758469554441</v>
      </c>
      <c r="S126" s="169">
        <v>3.3685717019818289</v>
      </c>
      <c r="T126" s="169">
        <v>3.3326365366950874</v>
      </c>
      <c r="U126" s="169">
        <v>3.5524591080130428</v>
      </c>
      <c r="V126" s="169">
        <v>3.536040366808809</v>
      </c>
      <c r="W126" s="169">
        <v>3.6523759358979722</v>
      </c>
      <c r="X126" s="167">
        <v>3.4680432493920308</v>
      </c>
      <c r="Y126" s="169">
        <v>0.11855710209638895</v>
      </c>
      <c r="Z126" s="167">
        <v>2.0609645240418306</v>
      </c>
      <c r="AA126" s="168">
        <v>1.6856537514469583</v>
      </c>
      <c r="AB126" s="170" t="s">
        <v>417</v>
      </c>
      <c r="AC126" s="169">
        <v>4.6706229413474736</v>
      </c>
      <c r="AD126" s="169">
        <v>4.7175602960170897</v>
      </c>
      <c r="AE126" s="169">
        <v>4.7674630652807242</v>
      </c>
      <c r="AF126" s="169">
        <v>4.7136037839249845</v>
      </c>
      <c r="AG126" s="169">
        <v>4.7330277587274869</v>
      </c>
      <c r="AH126" s="169">
        <v>4.7857553985201973</v>
      </c>
      <c r="AI126" s="167">
        <v>4.7313388739696594</v>
      </c>
      <c r="AJ126" s="169">
        <v>3.7549466878666636E-2</v>
      </c>
      <c r="AK126" s="167">
        <v>0.61064250441695833</v>
      </c>
      <c r="AL126" s="168">
        <v>0.49183010628977009</v>
      </c>
    </row>
    <row r="127" spans="1:38" s="102" customFormat="1" ht="38.25" thickBot="1" x14ac:dyDescent="0.3">
      <c r="A127" s="196" t="s">
        <v>552</v>
      </c>
      <c r="B127" s="190" t="s">
        <v>302</v>
      </c>
      <c r="C127" s="106" t="s">
        <v>156</v>
      </c>
      <c r="D127" s="104"/>
      <c r="E127" s="153"/>
      <c r="F127" s="171" t="s">
        <v>418</v>
      </c>
      <c r="G127" s="172">
        <v>4.1397564809115996</v>
      </c>
      <c r="H127" s="172">
        <v>4.2571975953641497</v>
      </c>
      <c r="I127" s="172">
        <v>4.2163842897277961</v>
      </c>
      <c r="J127" s="172">
        <v>4.0712125531677446</v>
      </c>
      <c r="K127" s="172">
        <v>4.0286622062934603</v>
      </c>
      <c r="L127" s="172">
        <v>4.085267656279469</v>
      </c>
      <c r="M127" s="172">
        <v>4.1330801302907032</v>
      </c>
      <c r="N127" s="173">
        <v>8.1041177183193036E-2</v>
      </c>
      <c r="O127" s="174">
        <v>-0.26464354338090468</v>
      </c>
      <c r="P127" s="175">
        <v>-0.24098056003501689</v>
      </c>
      <c r="Q127" s="171" t="s">
        <v>418</v>
      </c>
      <c r="R127" s="173">
        <v>3.9976311367770867</v>
      </c>
      <c r="S127" s="173">
        <v>3.9881093271217942</v>
      </c>
      <c r="T127" s="173">
        <v>3.934751161147052</v>
      </c>
      <c r="U127" s="173">
        <v>4.1209792263066802</v>
      </c>
      <c r="V127" s="173">
        <v>4.1020780922161517</v>
      </c>
      <c r="W127" s="173">
        <v>4.2215298798242218</v>
      </c>
      <c r="X127" s="172">
        <v>4.1330801302907032</v>
      </c>
      <c r="Y127" s="173">
        <v>8.1041177183191593E-2</v>
      </c>
      <c r="Z127" s="172">
        <v>-0.33069492517089349</v>
      </c>
      <c r="AA127" s="176">
        <v>-0.24098056003503121</v>
      </c>
      <c r="AB127" s="171" t="s">
        <v>418</v>
      </c>
      <c r="AC127" s="173">
        <v>4.9351536940864715</v>
      </c>
      <c r="AD127" s="173">
        <v>4.9680261964379619</v>
      </c>
      <c r="AE127" s="173">
        <v>4.9865936473103449</v>
      </c>
      <c r="AF127" s="173">
        <v>4.9532451919090423</v>
      </c>
      <c r="AG127" s="173">
        <v>4.9859523951959845</v>
      </c>
      <c r="AH127" s="173">
        <v>5.0254750412954659</v>
      </c>
      <c r="AI127" s="172">
        <v>4.1330801302907032</v>
      </c>
      <c r="AJ127" s="173">
        <v>8.1041177183191593E-2</v>
      </c>
      <c r="AK127" s="172">
        <v>-0.33069492517089349</v>
      </c>
      <c r="AL127" s="176">
        <v>-0.24098056003503121</v>
      </c>
    </row>
    <row r="128" spans="1:38" x14ac:dyDescent="0.3">
      <c r="B128" s="95"/>
      <c r="C128" s="61"/>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row>
    <row r="129" spans="2:38" x14ac:dyDescent="0.3">
      <c r="B129" s="95"/>
      <c r="C129" s="61"/>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row>
    <row r="130" spans="2:38" x14ac:dyDescent="0.3">
      <c r="B130" s="95"/>
      <c r="C130" s="61"/>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row>
    <row r="131" spans="2:38" x14ac:dyDescent="0.3">
      <c r="B131" s="95"/>
      <c r="C131" s="6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row>
    <row r="132" spans="2:38" x14ac:dyDescent="0.3">
      <c r="B132" s="95"/>
      <c r="C132" s="61"/>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row>
    <row r="133" spans="2:38" x14ac:dyDescent="0.3">
      <c r="B133" s="95"/>
      <c r="C133" s="61"/>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row>
    <row r="134" spans="2:38" x14ac:dyDescent="0.3">
      <c r="B134" s="95"/>
      <c r="C134" s="61"/>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row>
    <row r="135" spans="2:38" x14ac:dyDescent="0.3">
      <c r="B135" s="95"/>
      <c r="C135" s="61"/>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row>
    <row r="136" spans="2:38" x14ac:dyDescent="0.3">
      <c r="B136" s="95"/>
      <c r="C136" s="61"/>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row>
    <row r="137" spans="2:38" x14ac:dyDescent="0.3">
      <c r="B137" s="95"/>
      <c r="C137" s="61"/>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row>
    <row r="138" spans="2:38" x14ac:dyDescent="0.3">
      <c r="B138" s="95"/>
      <c r="C138" s="61"/>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row>
    <row r="139" spans="2:38" x14ac:dyDescent="0.3">
      <c r="B139" s="95"/>
      <c r="C139" s="61"/>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row>
    <row r="140" spans="2:38" x14ac:dyDescent="0.3">
      <c r="B140" s="95"/>
      <c r="C140" s="61"/>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row>
    <row r="141" spans="2:38" x14ac:dyDescent="0.3">
      <c r="B141" s="95"/>
      <c r="C141" s="6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row>
    <row r="142" spans="2:38" x14ac:dyDescent="0.3">
      <c r="B142" s="95"/>
      <c r="C142" s="61"/>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row>
    <row r="143" spans="2:38" x14ac:dyDescent="0.3">
      <c r="B143" s="95"/>
      <c r="C143" s="61"/>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row>
    <row r="144" spans="2:38" x14ac:dyDescent="0.3">
      <c r="B144" s="95"/>
      <c r="C144" s="61"/>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row>
    <row r="145" spans="2:38" x14ac:dyDescent="0.3">
      <c r="B145" s="95"/>
      <c r="C145" s="61"/>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row>
    <row r="146" spans="2:38" x14ac:dyDescent="0.3">
      <c r="B146" s="95"/>
      <c r="C146" s="61"/>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row>
    <row r="147" spans="2:38" x14ac:dyDescent="0.3">
      <c r="B147" s="95"/>
      <c r="C147" s="61"/>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row>
    <row r="148" spans="2:38" x14ac:dyDescent="0.3">
      <c r="B148" s="95"/>
      <c r="C148" s="61"/>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row>
    <row r="149" spans="2:38" x14ac:dyDescent="0.3">
      <c r="B149" s="95"/>
      <c r="C149" s="61"/>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row>
    <row r="150" spans="2:38" x14ac:dyDescent="0.3">
      <c r="B150" s="95"/>
      <c r="C150" s="61"/>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row>
    <row r="151" spans="2:38" x14ac:dyDescent="0.3">
      <c r="B151" s="95"/>
      <c r="C151" s="6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row>
    <row r="152" spans="2:38" x14ac:dyDescent="0.3">
      <c r="B152" s="95"/>
      <c r="C152" s="61"/>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row>
    <row r="153" spans="2:38" x14ac:dyDescent="0.3">
      <c r="B153" s="95"/>
      <c r="C153" s="61"/>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row>
    <row r="154" spans="2:38" x14ac:dyDescent="0.3">
      <c r="B154" s="95"/>
      <c r="C154" s="61"/>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row>
    <row r="155" spans="2:38" x14ac:dyDescent="0.3">
      <c r="B155" s="95"/>
      <c r="C155" s="61"/>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row>
    <row r="156" spans="2:38" x14ac:dyDescent="0.3">
      <c r="B156" s="95"/>
      <c r="C156" s="61"/>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row>
    <row r="157" spans="2:38" x14ac:dyDescent="0.3">
      <c r="B157" s="95"/>
      <c r="C157" s="61"/>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row>
    <row r="158" spans="2:38" x14ac:dyDescent="0.3">
      <c r="B158" s="95"/>
      <c r="C158" s="61"/>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row>
    <row r="159" spans="2:38" x14ac:dyDescent="0.3">
      <c r="B159" s="95"/>
      <c r="C159" s="61"/>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row>
    <row r="160" spans="2:38" x14ac:dyDescent="0.3">
      <c r="B160" s="95"/>
      <c r="C160" s="61"/>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row>
    <row r="161" spans="2:38" x14ac:dyDescent="0.3">
      <c r="B161" s="95"/>
      <c r="C161" s="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row>
    <row r="162" spans="2:38" x14ac:dyDescent="0.3">
      <c r="B162" s="95"/>
      <c r="C162" s="61"/>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row>
    <row r="163" spans="2:38" x14ac:dyDescent="0.3">
      <c r="B163" s="95"/>
      <c r="C163" s="61"/>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row>
    <row r="164" spans="2:38" x14ac:dyDescent="0.3">
      <c r="B164" s="95"/>
      <c r="C164" s="61"/>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row>
    <row r="165" spans="2:38" x14ac:dyDescent="0.3">
      <c r="B165" s="95"/>
      <c r="C165" s="61"/>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row>
    <row r="166" spans="2:38" x14ac:dyDescent="0.3">
      <c r="B166" s="95"/>
      <c r="C166" s="61"/>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row>
    <row r="167" spans="2:38" x14ac:dyDescent="0.3">
      <c r="B167" s="95"/>
      <c r="C167" s="61"/>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row>
    <row r="168" spans="2:38" x14ac:dyDescent="0.3">
      <c r="B168" s="95"/>
      <c r="C168" s="61"/>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row>
    <row r="169" spans="2:38" x14ac:dyDescent="0.3">
      <c r="B169" s="95"/>
      <c r="C169" s="61"/>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row>
    <row r="170" spans="2:38" x14ac:dyDescent="0.3">
      <c r="B170" s="95"/>
      <c r="C170" s="61"/>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row>
    <row r="171" spans="2:38" x14ac:dyDescent="0.3">
      <c r="B171" s="95"/>
      <c r="C171" s="6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row>
    <row r="172" spans="2:38" x14ac:dyDescent="0.3">
      <c r="B172" s="95"/>
      <c r="C172" s="61"/>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row>
    <row r="173" spans="2:38" x14ac:dyDescent="0.3">
      <c r="B173" s="95"/>
      <c r="C173" s="61"/>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row>
    <row r="174" spans="2:38" x14ac:dyDescent="0.3">
      <c r="B174" s="95"/>
      <c r="C174" s="61"/>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row>
    <row r="175" spans="2:38" x14ac:dyDescent="0.3">
      <c r="B175" s="95"/>
      <c r="C175" s="61"/>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row>
    <row r="176" spans="2:38" x14ac:dyDescent="0.3">
      <c r="B176" s="95"/>
      <c r="C176" s="61"/>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row>
    <row r="177" spans="2:38" x14ac:dyDescent="0.3">
      <c r="B177" s="95"/>
      <c r="C177" s="61"/>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row>
    <row r="178" spans="2:38" x14ac:dyDescent="0.3">
      <c r="B178" s="95"/>
      <c r="C178" s="61"/>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row>
    <row r="179" spans="2:38" x14ac:dyDescent="0.3">
      <c r="B179" s="95"/>
      <c r="C179" s="61"/>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row>
    <row r="180" spans="2:38" x14ac:dyDescent="0.3">
      <c r="B180" s="95"/>
      <c r="C180" s="61"/>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row>
    <row r="181" spans="2:38" x14ac:dyDescent="0.3">
      <c r="B181" s="95"/>
      <c r="C181" s="6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row>
    <row r="182" spans="2:38" x14ac:dyDescent="0.3">
      <c r="B182" s="95"/>
      <c r="C182" s="61"/>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row>
    <row r="183" spans="2:38" x14ac:dyDescent="0.3">
      <c r="B183" s="95"/>
      <c r="C183" s="61"/>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row>
    <row r="184" spans="2:38" x14ac:dyDescent="0.3">
      <c r="B184" s="95"/>
      <c r="C184" s="61"/>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row>
    <row r="185" spans="2:38" x14ac:dyDescent="0.3">
      <c r="B185" s="95"/>
      <c r="C185" s="61"/>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row>
    <row r="186" spans="2:38" x14ac:dyDescent="0.3">
      <c r="B186" s="95"/>
      <c r="C186" s="61"/>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row>
    <row r="187" spans="2:38" x14ac:dyDescent="0.3">
      <c r="B187" s="95"/>
      <c r="C187" s="61"/>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row>
    <row r="188" spans="2:38" x14ac:dyDescent="0.3">
      <c r="B188" s="95"/>
      <c r="C188" s="61"/>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row>
    <row r="189" spans="2:38" x14ac:dyDescent="0.3">
      <c r="B189" s="95"/>
      <c r="C189" s="61"/>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row>
    <row r="190" spans="2:38" x14ac:dyDescent="0.3">
      <c r="B190" s="95"/>
      <c r="C190" s="61"/>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row>
    <row r="191" spans="2:38" x14ac:dyDescent="0.3">
      <c r="B191" s="95"/>
      <c r="C191" s="6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row>
    <row r="192" spans="2:38" x14ac:dyDescent="0.3">
      <c r="B192" s="95"/>
      <c r="C192" s="61"/>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row>
    <row r="193" spans="2:38" x14ac:dyDescent="0.3">
      <c r="B193" s="95"/>
      <c r="C193" s="61"/>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row>
    <row r="194" spans="2:38" x14ac:dyDescent="0.3">
      <c r="B194" s="95"/>
      <c r="C194" s="61"/>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row>
    <row r="195" spans="2:38" x14ac:dyDescent="0.3">
      <c r="B195" s="95"/>
      <c r="C195" s="61"/>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row>
    <row r="196" spans="2:38" x14ac:dyDescent="0.3">
      <c r="B196" s="95"/>
      <c r="C196" s="61"/>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row>
    <row r="197" spans="2:38" x14ac:dyDescent="0.3">
      <c r="B197" s="95"/>
      <c r="C197" s="61"/>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row>
    <row r="198" spans="2:38" x14ac:dyDescent="0.3">
      <c r="B198" s="95"/>
      <c r="C198" s="61"/>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row>
    <row r="199" spans="2:38" x14ac:dyDescent="0.3">
      <c r="B199" s="95"/>
      <c r="C199" s="61"/>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row>
    <row r="200" spans="2:38" x14ac:dyDescent="0.3">
      <c r="B200" s="95"/>
      <c r="C200" s="61"/>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row>
    <row r="201" spans="2:38" x14ac:dyDescent="0.3">
      <c r="B201" s="95"/>
      <c r="C201" s="6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row>
    <row r="202" spans="2:38" x14ac:dyDescent="0.3">
      <c r="B202" s="95"/>
      <c r="C202" s="61"/>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row>
    <row r="203" spans="2:38" x14ac:dyDescent="0.3">
      <c r="B203" s="95"/>
      <c r="C203" s="61"/>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row>
    <row r="204" spans="2:38" x14ac:dyDescent="0.3">
      <c r="B204" s="95"/>
      <c r="C204" s="61"/>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row>
    <row r="205" spans="2:38" x14ac:dyDescent="0.3">
      <c r="B205" s="95"/>
      <c r="C205" s="61"/>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row>
    <row r="206" spans="2:38" x14ac:dyDescent="0.3">
      <c r="B206" s="95"/>
      <c r="C206" s="61"/>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row>
    <row r="207" spans="2:38" x14ac:dyDescent="0.3">
      <c r="B207" s="95"/>
      <c r="C207" s="61"/>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row>
    <row r="208" spans="2:38" x14ac:dyDescent="0.3">
      <c r="B208" s="95"/>
      <c r="C208" s="61"/>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row>
    <row r="209" spans="2:38" x14ac:dyDescent="0.3">
      <c r="B209" s="95"/>
      <c r="C209" s="61"/>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row>
    <row r="210" spans="2:38" x14ac:dyDescent="0.3">
      <c r="B210" s="95"/>
      <c r="C210" s="61"/>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row>
    <row r="211" spans="2:38" x14ac:dyDescent="0.3">
      <c r="B211" s="95"/>
      <c r="C211" s="6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row>
    <row r="212" spans="2:38" x14ac:dyDescent="0.3">
      <c r="B212" s="95"/>
      <c r="C212" s="61"/>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row>
    <row r="213" spans="2:38" x14ac:dyDescent="0.3">
      <c r="B213" s="95"/>
      <c r="C213" s="61"/>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row>
    <row r="214" spans="2:38" x14ac:dyDescent="0.3">
      <c r="B214" s="95"/>
      <c r="C214" s="61"/>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row>
    <row r="215" spans="2:38" x14ac:dyDescent="0.3">
      <c r="B215" s="95"/>
      <c r="C215" s="61"/>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row>
    <row r="216" spans="2:38" x14ac:dyDescent="0.3">
      <c r="B216" s="95"/>
      <c r="C216" s="61"/>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row>
    <row r="217" spans="2:38" x14ac:dyDescent="0.3">
      <c r="B217" s="95"/>
      <c r="C217" s="61"/>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row>
    <row r="218" spans="2:38" x14ac:dyDescent="0.3">
      <c r="B218" s="95"/>
      <c r="C218" s="61"/>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row>
    <row r="219" spans="2:38" x14ac:dyDescent="0.3">
      <c r="B219" s="95"/>
      <c r="C219" s="61"/>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row>
    <row r="220" spans="2:38" x14ac:dyDescent="0.3">
      <c r="B220" s="95"/>
      <c r="C220" s="61"/>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row>
    <row r="221" spans="2:38" x14ac:dyDescent="0.3">
      <c r="B221" s="95"/>
      <c r="C221" s="6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row>
    <row r="222" spans="2:38" x14ac:dyDescent="0.3">
      <c r="B222" s="95"/>
      <c r="C222" s="61"/>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row>
    <row r="223" spans="2:38" x14ac:dyDescent="0.3">
      <c r="B223" s="95"/>
      <c r="C223" s="61"/>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row>
    <row r="224" spans="2:38" x14ac:dyDescent="0.3">
      <c r="B224" s="95"/>
      <c r="C224" s="61"/>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row>
    <row r="225" spans="2:38" x14ac:dyDescent="0.3">
      <c r="B225" s="95"/>
      <c r="C225" s="61"/>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row>
    <row r="226" spans="2:38" x14ac:dyDescent="0.3">
      <c r="B226" s="95"/>
      <c r="C226" s="61"/>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row>
    <row r="227" spans="2:38" x14ac:dyDescent="0.3">
      <c r="B227" s="95"/>
      <c r="C227" s="61"/>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row>
    <row r="228" spans="2:38" x14ac:dyDescent="0.3">
      <c r="B228" s="95"/>
      <c r="C228" s="61"/>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row>
    <row r="229" spans="2:38" x14ac:dyDescent="0.3">
      <c r="B229" s="95"/>
      <c r="C229" s="61"/>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row>
    <row r="230" spans="2:38" x14ac:dyDescent="0.3">
      <c r="B230" s="95"/>
      <c r="C230" s="61"/>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row>
    <row r="231" spans="2:38" x14ac:dyDescent="0.3">
      <c r="B231" s="95"/>
      <c r="C231" s="6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row>
    <row r="232" spans="2:38" x14ac:dyDescent="0.3">
      <c r="B232" s="95"/>
      <c r="C232" s="61"/>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row>
    <row r="233" spans="2:38" x14ac:dyDescent="0.3">
      <c r="B233" s="95"/>
      <c r="C233" s="61"/>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row>
    <row r="234" spans="2:38" x14ac:dyDescent="0.3">
      <c r="B234" s="95"/>
      <c r="C234" s="61"/>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row>
    <row r="235" spans="2:38" x14ac:dyDescent="0.3">
      <c r="B235" s="95"/>
      <c r="C235" s="61"/>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row>
    <row r="236" spans="2:38" x14ac:dyDescent="0.3">
      <c r="B236" s="95"/>
      <c r="C236" s="61"/>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row>
    <row r="237" spans="2:38" x14ac:dyDescent="0.3">
      <c r="B237" s="95"/>
      <c r="C237" s="61"/>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row>
    <row r="238" spans="2:38" x14ac:dyDescent="0.3">
      <c r="B238" s="95"/>
      <c r="C238" s="61"/>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row>
    <row r="239" spans="2:38" x14ac:dyDescent="0.3">
      <c r="B239" s="95"/>
      <c r="C239" s="61"/>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row>
    <row r="240" spans="2:38" x14ac:dyDescent="0.3">
      <c r="B240" s="95"/>
      <c r="C240" s="61"/>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row>
    <row r="241" spans="2:38" x14ac:dyDescent="0.3">
      <c r="B241" s="95"/>
      <c r="C241" s="6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row>
    <row r="242" spans="2:38" x14ac:dyDescent="0.3">
      <c r="B242" s="95"/>
      <c r="C242" s="61"/>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row>
    <row r="243" spans="2:38" x14ac:dyDescent="0.3">
      <c r="B243" s="95"/>
      <c r="C243" s="61"/>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row>
    <row r="244" spans="2:38" x14ac:dyDescent="0.3">
      <c r="B244" s="95"/>
      <c r="C244" s="61"/>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row>
    <row r="245" spans="2:38" x14ac:dyDescent="0.3">
      <c r="B245" s="95"/>
      <c r="C245" s="61"/>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row>
    <row r="246" spans="2:38" x14ac:dyDescent="0.3">
      <c r="B246" s="95"/>
      <c r="C246" s="61"/>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row>
    <row r="247" spans="2:38" x14ac:dyDescent="0.3">
      <c r="B247" s="95"/>
      <c r="C247" s="61"/>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row>
    <row r="248" spans="2:38" x14ac:dyDescent="0.3">
      <c r="B248" s="95"/>
      <c r="C248" s="61"/>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row>
    <row r="249" spans="2:38" x14ac:dyDescent="0.3">
      <c r="B249" s="95"/>
      <c r="C249" s="61"/>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row>
    <row r="250" spans="2:38" x14ac:dyDescent="0.3">
      <c r="B250" s="95"/>
      <c r="C250" s="61"/>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row>
    <row r="251" spans="2:38" x14ac:dyDescent="0.3">
      <c r="B251" s="95"/>
      <c r="C251" s="6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row>
    <row r="252" spans="2:38" x14ac:dyDescent="0.3">
      <c r="B252" s="95"/>
      <c r="C252" s="61"/>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row>
    <row r="253" spans="2:38" x14ac:dyDescent="0.3">
      <c r="B253" s="95"/>
      <c r="C253" s="61"/>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row>
    <row r="254" spans="2:38" x14ac:dyDescent="0.3">
      <c r="B254" s="95"/>
      <c r="C254" s="61"/>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row>
    <row r="255" spans="2:38" x14ac:dyDescent="0.3">
      <c r="B255" s="95"/>
      <c r="C255" s="61"/>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row>
    <row r="256" spans="2:38" x14ac:dyDescent="0.3">
      <c r="B256" s="95"/>
      <c r="C256" s="61"/>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row>
    <row r="257" spans="2:38" x14ac:dyDescent="0.3">
      <c r="B257" s="95"/>
      <c r="C257" s="61"/>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row>
    <row r="258" spans="2:38" x14ac:dyDescent="0.3">
      <c r="B258" s="95"/>
      <c r="C258" s="61"/>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row>
    <row r="259" spans="2:38" x14ac:dyDescent="0.3">
      <c r="B259" s="95"/>
      <c r="C259" s="61"/>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row>
    <row r="260" spans="2:38" x14ac:dyDescent="0.3">
      <c r="B260" s="95"/>
      <c r="C260" s="61"/>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row>
    <row r="261" spans="2:38" x14ac:dyDescent="0.3">
      <c r="B261" s="95"/>
      <c r="C261" s="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row>
    <row r="262" spans="2:38" x14ac:dyDescent="0.3">
      <c r="B262" s="95"/>
      <c r="C262" s="61"/>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row>
    <row r="263" spans="2:38" x14ac:dyDescent="0.3">
      <c r="B263" s="95"/>
      <c r="C263" s="61"/>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row>
    <row r="264" spans="2:38" x14ac:dyDescent="0.3">
      <c r="B264" s="95"/>
      <c r="C264" s="61"/>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row>
    <row r="265" spans="2:38" x14ac:dyDescent="0.3">
      <c r="B265" s="95"/>
      <c r="C265" s="61"/>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row>
    <row r="266" spans="2:38" x14ac:dyDescent="0.3">
      <c r="B266" s="95"/>
      <c r="C266" s="61"/>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row>
    <row r="267" spans="2:38" x14ac:dyDescent="0.3">
      <c r="B267" s="95"/>
      <c r="C267" s="61"/>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row>
    <row r="268" spans="2:38" x14ac:dyDescent="0.3">
      <c r="B268" s="95"/>
      <c r="C268" s="61"/>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row>
    <row r="269" spans="2:38" x14ac:dyDescent="0.3">
      <c r="B269" s="95"/>
      <c r="C269" s="61"/>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row>
    <row r="270" spans="2:38" x14ac:dyDescent="0.3">
      <c r="B270" s="95"/>
      <c r="C270" s="61"/>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row>
    <row r="271" spans="2:38" x14ac:dyDescent="0.3">
      <c r="B271" s="95"/>
      <c r="C271" s="6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row>
    <row r="272" spans="2:38" x14ac:dyDescent="0.3">
      <c r="B272" s="95"/>
      <c r="C272" s="61"/>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row>
    <row r="273" spans="2:38" x14ac:dyDescent="0.3">
      <c r="B273" s="95"/>
      <c r="C273" s="61"/>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row>
    <row r="274" spans="2:38" x14ac:dyDescent="0.3">
      <c r="B274" s="95"/>
      <c r="C274" s="61"/>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row>
    <row r="275" spans="2:38" x14ac:dyDescent="0.3">
      <c r="B275" s="95"/>
      <c r="C275" s="61"/>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row>
    <row r="276" spans="2:38" x14ac:dyDescent="0.3">
      <c r="B276" s="95"/>
      <c r="C276" s="61"/>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row>
    <row r="277" spans="2:38" x14ac:dyDescent="0.3">
      <c r="B277" s="95"/>
      <c r="C277" s="61"/>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row>
    <row r="278" spans="2:38" x14ac:dyDescent="0.3">
      <c r="B278" s="95"/>
      <c r="C278" s="61"/>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row>
    <row r="279" spans="2:38" x14ac:dyDescent="0.3">
      <c r="B279" s="95"/>
      <c r="C279" s="61"/>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row>
    <row r="280" spans="2:38" x14ac:dyDescent="0.3">
      <c r="B280" s="95"/>
      <c r="C280" s="61"/>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row>
    <row r="281" spans="2:38" x14ac:dyDescent="0.3">
      <c r="B281" s="95"/>
      <c r="C281" s="6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row>
    <row r="282" spans="2:38" x14ac:dyDescent="0.3">
      <c r="B282" s="95"/>
      <c r="C282" s="61"/>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row>
    <row r="283" spans="2:38" x14ac:dyDescent="0.3">
      <c r="B283" s="95"/>
      <c r="C283" s="61"/>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row>
    <row r="284" spans="2:38" x14ac:dyDescent="0.3">
      <c r="B284" s="95"/>
      <c r="C284" s="61"/>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row>
    <row r="285" spans="2:38" x14ac:dyDescent="0.3">
      <c r="B285" s="95"/>
      <c r="C285" s="61"/>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row>
    <row r="286" spans="2:38" x14ac:dyDescent="0.3">
      <c r="B286" s="95"/>
      <c r="C286" s="61"/>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row>
    <row r="287" spans="2:38" x14ac:dyDescent="0.3">
      <c r="B287" s="95"/>
      <c r="C287" s="61"/>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row>
    <row r="288" spans="2:38" x14ac:dyDescent="0.3">
      <c r="B288" s="95"/>
      <c r="C288" s="61"/>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row>
    <row r="289" spans="2:38" x14ac:dyDescent="0.3">
      <c r="B289" s="95"/>
      <c r="C289" s="61"/>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row>
    <row r="290" spans="2:38" x14ac:dyDescent="0.3">
      <c r="B290" s="95"/>
      <c r="C290" s="61"/>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row>
    <row r="291" spans="2:38" x14ac:dyDescent="0.3">
      <c r="B291" s="95"/>
      <c r="C291" s="6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row>
    <row r="292" spans="2:38" x14ac:dyDescent="0.3">
      <c r="B292" s="95"/>
      <c r="C292" s="61"/>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row>
    <row r="293" spans="2:38" x14ac:dyDescent="0.3">
      <c r="B293" s="95"/>
      <c r="C293" s="61"/>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row>
    <row r="294" spans="2:38" x14ac:dyDescent="0.3">
      <c r="B294" s="95"/>
      <c r="C294" s="61"/>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row>
    <row r="295" spans="2:38" x14ac:dyDescent="0.3">
      <c r="B295" s="95"/>
      <c r="C295" s="61"/>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row>
    <row r="296" spans="2:38" x14ac:dyDescent="0.3">
      <c r="B296" s="95"/>
      <c r="C296" s="61"/>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row>
    <row r="297" spans="2:38" x14ac:dyDescent="0.3">
      <c r="B297" s="95"/>
      <c r="C297" s="61"/>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row>
    <row r="298" spans="2:38" x14ac:dyDescent="0.3">
      <c r="B298" s="95"/>
      <c r="C298" s="61"/>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row>
    <row r="299" spans="2:38" x14ac:dyDescent="0.3">
      <c r="B299" s="95"/>
      <c r="C299" s="61"/>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row>
    <row r="300" spans="2:38" x14ac:dyDescent="0.3">
      <c r="B300" s="95"/>
      <c r="C300" s="61"/>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row>
    <row r="301" spans="2:38" x14ac:dyDescent="0.3">
      <c r="B301" s="95"/>
      <c r="C301" s="6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row>
    <row r="302" spans="2:38" x14ac:dyDescent="0.3">
      <c r="B302" s="95"/>
      <c r="C302" s="61"/>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row>
    <row r="303" spans="2:38" x14ac:dyDescent="0.3">
      <c r="B303" s="95"/>
      <c r="C303" s="61"/>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row>
    <row r="304" spans="2:38" x14ac:dyDescent="0.3">
      <c r="B304" s="95"/>
      <c r="C304" s="61"/>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row>
    <row r="305" spans="2:38" x14ac:dyDescent="0.3">
      <c r="B305" s="95"/>
      <c r="C305" s="61"/>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row>
    <row r="306" spans="2:38" x14ac:dyDescent="0.3">
      <c r="B306" s="95"/>
      <c r="C306" s="61"/>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row>
    <row r="307" spans="2:38" x14ac:dyDescent="0.3">
      <c r="B307" s="95"/>
      <c r="C307" s="61"/>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row>
    <row r="308" spans="2:38" x14ac:dyDescent="0.3">
      <c r="B308" s="95"/>
      <c r="C308" s="61"/>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row>
    <row r="309" spans="2:38" x14ac:dyDescent="0.3">
      <c r="B309" s="95"/>
      <c r="C309" s="61"/>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row>
    <row r="310" spans="2:38" x14ac:dyDescent="0.3">
      <c r="B310" s="95"/>
      <c r="C310" s="61"/>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row>
    <row r="311" spans="2:38" x14ac:dyDescent="0.3">
      <c r="B311" s="95"/>
      <c r="C311" s="6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row>
    <row r="312" spans="2:38" x14ac:dyDescent="0.3">
      <c r="B312" s="95"/>
      <c r="C312" s="61"/>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row>
    <row r="313" spans="2:38" x14ac:dyDescent="0.3">
      <c r="B313" s="95"/>
      <c r="C313" s="61"/>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row>
    <row r="314" spans="2:38" x14ac:dyDescent="0.3">
      <c r="B314" s="95"/>
      <c r="C314" s="61"/>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row>
    <row r="315" spans="2:38" x14ac:dyDescent="0.3">
      <c r="B315" s="95"/>
      <c r="C315" s="61"/>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row>
    <row r="316" spans="2:38" x14ac:dyDescent="0.3">
      <c r="B316" s="95"/>
      <c r="C316" s="61"/>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row>
    <row r="317" spans="2:38" x14ac:dyDescent="0.3">
      <c r="B317" s="95"/>
      <c r="C317" s="61"/>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row>
    <row r="318" spans="2:38" x14ac:dyDescent="0.3">
      <c r="B318" s="95"/>
      <c r="C318" s="61"/>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row>
    <row r="319" spans="2:38" x14ac:dyDescent="0.3">
      <c r="B319" s="95"/>
      <c r="C319" s="61"/>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row>
    <row r="320" spans="2:38" x14ac:dyDescent="0.3">
      <c r="B320" s="95"/>
      <c r="C320" s="61"/>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row>
    <row r="321" spans="2:38" x14ac:dyDescent="0.3">
      <c r="B321" s="95"/>
      <c r="C321" s="6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row>
    <row r="322" spans="2:38" x14ac:dyDescent="0.3">
      <c r="B322" s="95"/>
      <c r="C322" s="61"/>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row>
    <row r="323" spans="2:38" x14ac:dyDescent="0.3">
      <c r="B323" s="95"/>
      <c r="C323" s="61"/>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row>
    <row r="324" spans="2:38" x14ac:dyDescent="0.3">
      <c r="B324" s="95"/>
      <c r="C324" s="61"/>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row>
    <row r="325" spans="2:38" x14ac:dyDescent="0.3">
      <c r="B325" s="95"/>
      <c r="C325" s="61"/>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row>
    <row r="326" spans="2:38" x14ac:dyDescent="0.3">
      <c r="B326" s="95"/>
      <c r="C326" s="61"/>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row>
    <row r="327" spans="2:38" x14ac:dyDescent="0.3">
      <c r="B327" s="95"/>
      <c r="C327" s="61"/>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row>
    <row r="328" spans="2:38" x14ac:dyDescent="0.3">
      <c r="B328" s="95"/>
      <c r="C328" s="61"/>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row>
    <row r="329" spans="2:38" x14ac:dyDescent="0.3">
      <c r="B329" s="95"/>
      <c r="C329" s="61"/>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row>
    <row r="330" spans="2:38" x14ac:dyDescent="0.3">
      <c r="B330" s="95"/>
      <c r="C330" s="61"/>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row>
    <row r="331" spans="2:38" x14ac:dyDescent="0.3">
      <c r="B331" s="95"/>
      <c r="C331" s="6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row>
    <row r="332" spans="2:38" x14ac:dyDescent="0.3">
      <c r="B332" s="95"/>
      <c r="C332" s="61"/>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row>
    <row r="333" spans="2:38" x14ac:dyDescent="0.3">
      <c r="B333" s="95"/>
      <c r="C333" s="61"/>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row>
    <row r="334" spans="2:38" x14ac:dyDescent="0.3">
      <c r="B334" s="95"/>
      <c r="C334" s="61"/>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row>
    <row r="335" spans="2:38" x14ac:dyDescent="0.3">
      <c r="B335" s="95"/>
      <c r="C335" s="61"/>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row>
    <row r="336" spans="2:38" x14ac:dyDescent="0.3">
      <c r="B336" s="95"/>
      <c r="C336" s="61"/>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row>
    <row r="337" spans="2:38" x14ac:dyDescent="0.3">
      <c r="B337" s="95"/>
      <c r="C337" s="61"/>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row>
    <row r="338" spans="2:38" x14ac:dyDescent="0.3">
      <c r="B338" s="95"/>
      <c r="C338" s="61"/>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row>
    <row r="339" spans="2:38" x14ac:dyDescent="0.3">
      <c r="B339" s="95"/>
      <c r="C339" s="61"/>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row>
    <row r="340" spans="2:38" x14ac:dyDescent="0.3">
      <c r="B340" s="95"/>
      <c r="C340" s="61"/>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row>
    <row r="341" spans="2:38" x14ac:dyDescent="0.3">
      <c r="B341" s="95"/>
      <c r="C341" s="6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row>
    <row r="342" spans="2:38" x14ac:dyDescent="0.3">
      <c r="B342" s="95"/>
      <c r="C342" s="61"/>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row>
    <row r="343" spans="2:38" x14ac:dyDescent="0.3">
      <c r="B343" s="95"/>
      <c r="C343" s="61"/>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row>
    <row r="344" spans="2:38" x14ac:dyDescent="0.3">
      <c r="B344" s="95"/>
      <c r="C344" s="61"/>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row>
    <row r="345" spans="2:38" x14ac:dyDescent="0.3">
      <c r="B345" s="95"/>
      <c r="C345" s="61"/>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row>
    <row r="346" spans="2:38" x14ac:dyDescent="0.3">
      <c r="B346" s="95"/>
      <c r="C346" s="61"/>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row>
    <row r="347" spans="2:38" x14ac:dyDescent="0.3">
      <c r="B347" s="95"/>
      <c r="C347" s="61"/>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row>
    <row r="348" spans="2:38" x14ac:dyDescent="0.3">
      <c r="B348" s="95"/>
      <c r="C348" s="61"/>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row>
    <row r="349" spans="2:38" x14ac:dyDescent="0.3">
      <c r="B349" s="95"/>
      <c r="C349" s="61"/>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row>
    <row r="350" spans="2:38" x14ac:dyDescent="0.3">
      <c r="B350" s="95"/>
      <c r="C350" s="61"/>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row>
    <row r="351" spans="2:38" x14ac:dyDescent="0.3">
      <c r="B351" s="95"/>
      <c r="C351" s="6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row>
    <row r="352" spans="2:38" x14ac:dyDescent="0.3">
      <c r="B352" s="95"/>
      <c r="C352" s="61"/>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row>
    <row r="353" spans="2:38" x14ac:dyDescent="0.3">
      <c r="B353" s="95"/>
      <c r="C353" s="61"/>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row>
    <row r="354" spans="2:38" x14ac:dyDescent="0.3">
      <c r="B354" s="95"/>
      <c r="C354" s="61"/>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row>
    <row r="355" spans="2:38" x14ac:dyDescent="0.3">
      <c r="B355" s="95"/>
      <c r="C355" s="61"/>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row>
    <row r="356" spans="2:38" x14ac:dyDescent="0.3">
      <c r="B356" s="95"/>
      <c r="C356" s="61"/>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row>
    <row r="357" spans="2:38" x14ac:dyDescent="0.3">
      <c r="B357" s="95"/>
      <c r="C357" s="61"/>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row>
    <row r="358" spans="2:38" x14ac:dyDescent="0.3">
      <c r="B358" s="95"/>
      <c r="C358" s="61"/>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row>
    <row r="359" spans="2:38" x14ac:dyDescent="0.3">
      <c r="B359" s="95"/>
      <c r="C359" s="61"/>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row>
    <row r="360" spans="2:38" x14ac:dyDescent="0.3">
      <c r="B360" s="95"/>
      <c r="C360" s="61"/>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row>
    <row r="361" spans="2:38" x14ac:dyDescent="0.3">
      <c r="B361" s="95"/>
      <c r="C361" s="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row>
    <row r="362" spans="2:38" x14ac:dyDescent="0.3">
      <c r="B362" s="95"/>
      <c r="C362" s="61"/>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row>
    <row r="363" spans="2:38" x14ac:dyDescent="0.3">
      <c r="B363" s="95"/>
      <c r="C363" s="61"/>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row>
    <row r="364" spans="2:38" x14ac:dyDescent="0.3">
      <c r="B364" s="95"/>
      <c r="C364" s="61"/>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row>
    <row r="365" spans="2:38" x14ac:dyDescent="0.3">
      <c r="B365" s="95"/>
      <c r="C365" s="61"/>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row>
    <row r="366" spans="2:38" x14ac:dyDescent="0.3">
      <c r="B366" s="95"/>
      <c r="C366" s="61"/>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row>
    <row r="367" spans="2:38" x14ac:dyDescent="0.3">
      <c r="B367" s="95"/>
      <c r="C367" s="61"/>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row>
    <row r="368" spans="2:38" x14ac:dyDescent="0.3">
      <c r="B368" s="95"/>
      <c r="C368" s="61"/>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row>
    <row r="369" spans="2:38" x14ac:dyDescent="0.3">
      <c r="B369" s="95"/>
      <c r="C369" s="61"/>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row>
    <row r="370" spans="2:38" x14ac:dyDescent="0.3">
      <c r="B370" s="95"/>
      <c r="C370" s="61"/>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row>
    <row r="371" spans="2:38" x14ac:dyDescent="0.3">
      <c r="B371" s="95"/>
      <c r="C371" s="6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row>
    <row r="372" spans="2:38" x14ac:dyDescent="0.3">
      <c r="B372" s="95"/>
      <c r="C372" s="61"/>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row>
    <row r="373" spans="2:38" x14ac:dyDescent="0.3">
      <c r="B373" s="95"/>
      <c r="C373" s="61"/>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row>
    <row r="374" spans="2:38" x14ac:dyDescent="0.3">
      <c r="B374" s="95"/>
      <c r="C374" s="61"/>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row>
    <row r="375" spans="2:38" x14ac:dyDescent="0.3">
      <c r="B375" s="95"/>
      <c r="C375" s="61"/>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row>
    <row r="376" spans="2:38" x14ac:dyDescent="0.3">
      <c r="B376" s="95"/>
      <c r="C376" s="61"/>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row>
    <row r="377" spans="2:38" x14ac:dyDescent="0.3">
      <c r="B377" s="95"/>
      <c r="C377" s="61"/>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row>
    <row r="378" spans="2:38" x14ac:dyDescent="0.3">
      <c r="B378" s="95"/>
      <c r="C378" s="61"/>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row>
    <row r="379" spans="2:38" x14ac:dyDescent="0.3">
      <c r="B379" s="95"/>
      <c r="C379" s="61"/>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row>
    <row r="380" spans="2:38" x14ac:dyDescent="0.3">
      <c r="B380" s="95"/>
      <c r="C380" s="61"/>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row>
    <row r="381" spans="2:38" x14ac:dyDescent="0.3">
      <c r="B381" s="95"/>
      <c r="C381" s="6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row>
    <row r="382" spans="2:38" x14ac:dyDescent="0.3">
      <c r="B382" s="95"/>
      <c r="C382" s="61"/>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row>
    <row r="383" spans="2:38" x14ac:dyDescent="0.3">
      <c r="B383" s="95"/>
      <c r="C383" s="61"/>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row>
    <row r="384" spans="2:38" x14ac:dyDescent="0.3">
      <c r="B384" s="95"/>
      <c r="C384" s="61"/>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row>
    <row r="385" spans="2:38" x14ac:dyDescent="0.3">
      <c r="B385" s="95"/>
      <c r="C385" s="61"/>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row>
    <row r="386" spans="2:38" x14ac:dyDescent="0.3">
      <c r="B386" s="95"/>
      <c r="C386" s="61"/>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row>
    <row r="387" spans="2:38" x14ac:dyDescent="0.3">
      <c r="B387" s="95"/>
      <c r="C387" s="61"/>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row>
    <row r="388" spans="2:38" x14ac:dyDescent="0.3">
      <c r="B388" s="95"/>
      <c r="C388" s="61"/>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row>
    <row r="389" spans="2:38" x14ac:dyDescent="0.3">
      <c r="B389" s="95"/>
      <c r="C389" s="61"/>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row>
    <row r="390" spans="2:38" x14ac:dyDescent="0.3">
      <c r="B390" s="95"/>
      <c r="C390" s="61"/>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row>
    <row r="391" spans="2:38" x14ac:dyDescent="0.3">
      <c r="B391" s="95"/>
      <c r="C391" s="6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row>
    <row r="392" spans="2:38" x14ac:dyDescent="0.3">
      <c r="B392" s="95"/>
      <c r="C392" s="61"/>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row>
    <row r="393" spans="2:38" x14ac:dyDescent="0.3">
      <c r="B393" s="95"/>
      <c r="C393" s="61"/>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row>
    <row r="394" spans="2:38" x14ac:dyDescent="0.3">
      <c r="B394" s="95"/>
      <c r="C394" s="61"/>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row>
    <row r="395" spans="2:38" x14ac:dyDescent="0.3">
      <c r="B395" s="95"/>
      <c r="C395" s="61"/>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row>
    <row r="396" spans="2:38" x14ac:dyDescent="0.3">
      <c r="B396" s="95"/>
      <c r="C396" s="61"/>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row>
    <row r="397" spans="2:38" x14ac:dyDescent="0.3">
      <c r="B397" s="95"/>
      <c r="C397" s="61"/>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row>
    <row r="398" spans="2:38" x14ac:dyDescent="0.3">
      <c r="B398" s="95"/>
      <c r="C398" s="61"/>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row>
    <row r="399" spans="2:38" x14ac:dyDescent="0.3">
      <c r="B399" s="95"/>
      <c r="C399" s="61"/>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row>
    <row r="400" spans="2:38" x14ac:dyDescent="0.3">
      <c r="B400" s="95"/>
      <c r="C400" s="61"/>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row>
    <row r="401" spans="2:38" x14ac:dyDescent="0.3">
      <c r="B401" s="95"/>
      <c r="C401" s="6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row>
    <row r="402" spans="2:38" x14ac:dyDescent="0.3">
      <c r="B402" s="95"/>
      <c r="C402" s="61"/>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row>
    <row r="403" spans="2:38" x14ac:dyDescent="0.3">
      <c r="B403" s="95"/>
      <c r="C403" s="61"/>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row>
    <row r="404" spans="2:38" x14ac:dyDescent="0.3">
      <c r="B404" s="95"/>
      <c r="C404" s="61"/>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row>
    <row r="405" spans="2:38" x14ac:dyDescent="0.3">
      <c r="B405" s="95"/>
      <c r="C405" s="61"/>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row>
    <row r="406" spans="2:38" x14ac:dyDescent="0.3">
      <c r="B406" s="95"/>
      <c r="C406" s="61"/>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row>
    <row r="407" spans="2:38" x14ac:dyDescent="0.3">
      <c r="B407" s="95"/>
      <c r="C407" s="61"/>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row>
    <row r="408" spans="2:38" x14ac:dyDescent="0.3">
      <c r="B408" s="95"/>
      <c r="C408" s="61"/>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row>
    <row r="409" spans="2:38" x14ac:dyDescent="0.3">
      <c r="B409" s="95"/>
      <c r="C409" s="61"/>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row>
    <row r="410" spans="2:38" x14ac:dyDescent="0.3">
      <c r="B410" s="95"/>
      <c r="C410" s="61"/>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row>
    <row r="411" spans="2:38" x14ac:dyDescent="0.3">
      <c r="B411" s="95"/>
      <c r="C411" s="6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row>
    <row r="412" spans="2:38" x14ac:dyDescent="0.3">
      <c r="B412" s="95"/>
      <c r="C412" s="61"/>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row>
    <row r="413" spans="2:38" x14ac:dyDescent="0.3">
      <c r="B413" s="95"/>
      <c r="C413" s="61"/>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row>
    <row r="414" spans="2:38" x14ac:dyDescent="0.3">
      <c r="B414" s="95"/>
      <c r="C414" s="61"/>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row>
    <row r="415" spans="2:38" x14ac:dyDescent="0.3">
      <c r="B415" s="95"/>
      <c r="C415" s="61"/>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row>
    <row r="416" spans="2:38" x14ac:dyDescent="0.3">
      <c r="B416" s="95"/>
      <c r="C416" s="61"/>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row>
    <row r="417" spans="2:38" x14ac:dyDescent="0.3">
      <c r="B417" s="95"/>
      <c r="C417" s="61"/>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row>
    <row r="418" spans="2:38" x14ac:dyDescent="0.3">
      <c r="B418" s="95"/>
      <c r="C418" s="61"/>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row>
    <row r="419" spans="2:38" x14ac:dyDescent="0.3">
      <c r="B419" s="95"/>
      <c r="C419" s="61"/>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row>
    <row r="420" spans="2:38" x14ac:dyDescent="0.3">
      <c r="B420" s="95"/>
      <c r="C420" s="61"/>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row>
    <row r="421" spans="2:38" x14ac:dyDescent="0.3">
      <c r="B421" s="95"/>
      <c r="C421" s="6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row>
    <row r="422" spans="2:38" x14ac:dyDescent="0.3">
      <c r="B422" s="95"/>
      <c r="C422" s="61"/>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row>
    <row r="423" spans="2:38" x14ac:dyDescent="0.3">
      <c r="B423" s="95"/>
      <c r="C423" s="61"/>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row>
    <row r="424" spans="2:38" x14ac:dyDescent="0.3">
      <c r="B424" s="95"/>
      <c r="C424" s="61"/>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row>
    <row r="425" spans="2:38" x14ac:dyDescent="0.3">
      <c r="B425" s="95"/>
      <c r="C425" s="61"/>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row>
    <row r="426" spans="2:38" x14ac:dyDescent="0.3">
      <c r="B426" s="95"/>
      <c r="C426" s="61"/>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row>
    <row r="427" spans="2:38" x14ac:dyDescent="0.3">
      <c r="B427" s="95"/>
      <c r="C427" s="61"/>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row>
    <row r="428" spans="2:38" x14ac:dyDescent="0.3">
      <c r="B428" s="95"/>
      <c r="C428" s="61"/>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row>
    <row r="429" spans="2:38" x14ac:dyDescent="0.3">
      <c r="B429" s="95"/>
      <c r="C429" s="61"/>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row>
    <row r="430" spans="2:38" x14ac:dyDescent="0.3">
      <c r="B430" s="95"/>
      <c r="C430" s="61"/>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row>
    <row r="431" spans="2:38" x14ac:dyDescent="0.3">
      <c r="B431" s="95"/>
      <c r="C431" s="6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row>
    <row r="432" spans="2:38" x14ac:dyDescent="0.3">
      <c r="B432" s="95"/>
      <c r="C432" s="61"/>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row>
    <row r="433" spans="2:38" x14ac:dyDescent="0.3">
      <c r="B433" s="95"/>
      <c r="C433" s="61"/>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row>
    <row r="434" spans="2:38" x14ac:dyDescent="0.3">
      <c r="B434" s="95"/>
      <c r="C434" s="61"/>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row>
    <row r="435" spans="2:38" x14ac:dyDescent="0.3">
      <c r="B435" s="95"/>
      <c r="C435" s="61"/>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row>
    <row r="436" spans="2:38" x14ac:dyDescent="0.3">
      <c r="B436" s="95"/>
      <c r="C436" s="61"/>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row>
    <row r="437" spans="2:38" x14ac:dyDescent="0.3">
      <c r="B437" s="95"/>
      <c r="C437" s="61"/>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row>
    <row r="438" spans="2:38" x14ac:dyDescent="0.3">
      <c r="B438" s="95"/>
      <c r="C438" s="61"/>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row>
    <row r="439" spans="2:38" x14ac:dyDescent="0.3">
      <c r="B439" s="95"/>
      <c r="C439" s="61"/>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row>
    <row r="440" spans="2:38" x14ac:dyDescent="0.3">
      <c r="B440" s="95"/>
      <c r="C440" s="61"/>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row>
    <row r="441" spans="2:38" x14ac:dyDescent="0.3">
      <c r="B441" s="95"/>
      <c r="C441" s="6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row>
    <row r="442" spans="2:38" x14ac:dyDescent="0.3">
      <c r="B442" s="95"/>
      <c r="C442" s="61"/>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row>
    <row r="443" spans="2:38" x14ac:dyDescent="0.3">
      <c r="B443" s="95"/>
      <c r="C443" s="61"/>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row>
    <row r="444" spans="2:38" x14ac:dyDescent="0.3">
      <c r="B444" s="95"/>
      <c r="C444" s="61"/>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row>
    <row r="445" spans="2:38" x14ac:dyDescent="0.3">
      <c r="B445" s="95"/>
      <c r="C445" s="61"/>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row>
    <row r="446" spans="2:38" x14ac:dyDescent="0.3">
      <c r="B446" s="95"/>
      <c r="C446" s="61"/>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row>
    <row r="447" spans="2:38" x14ac:dyDescent="0.3">
      <c r="B447" s="95"/>
      <c r="C447" s="61"/>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row>
    <row r="448" spans="2:38" x14ac:dyDescent="0.3">
      <c r="B448" s="95"/>
      <c r="C448" s="61"/>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row>
    <row r="449" spans="2:38" x14ac:dyDescent="0.3">
      <c r="B449" s="95"/>
      <c r="C449" s="61"/>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row>
    <row r="450" spans="2:38" x14ac:dyDescent="0.3">
      <c r="B450" s="95"/>
      <c r="C450" s="61"/>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row>
    <row r="451" spans="2:38" x14ac:dyDescent="0.3">
      <c r="B451" s="95"/>
      <c r="C451" s="6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row>
    <row r="452" spans="2:38" x14ac:dyDescent="0.3">
      <c r="B452" s="95"/>
      <c r="C452" s="61"/>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row>
    <row r="453" spans="2:38" x14ac:dyDescent="0.3">
      <c r="B453" s="95"/>
      <c r="C453" s="61"/>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row>
    <row r="454" spans="2:38" x14ac:dyDescent="0.3">
      <c r="B454" s="95"/>
      <c r="C454" s="61"/>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row>
    <row r="455" spans="2:38" x14ac:dyDescent="0.3">
      <c r="B455" s="95"/>
      <c r="C455" s="61"/>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row>
    <row r="456" spans="2:38" x14ac:dyDescent="0.3">
      <c r="B456" s="95"/>
      <c r="C456" s="61"/>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row>
    <row r="457" spans="2:38" x14ac:dyDescent="0.3">
      <c r="B457" s="95"/>
      <c r="C457" s="61"/>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row>
    <row r="458" spans="2:38" x14ac:dyDescent="0.3">
      <c r="B458" s="95"/>
      <c r="C458" s="61"/>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row>
    <row r="459" spans="2:38" x14ac:dyDescent="0.3">
      <c r="B459" s="95"/>
      <c r="C459" s="61"/>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row>
    <row r="460" spans="2:38" x14ac:dyDescent="0.3">
      <c r="B460" s="95"/>
      <c r="C460" s="61"/>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row>
    <row r="461" spans="2:38" x14ac:dyDescent="0.3">
      <c r="B461" s="95"/>
      <c r="C461" s="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row>
    <row r="462" spans="2:38" x14ac:dyDescent="0.3">
      <c r="B462" s="95"/>
      <c r="C462" s="61"/>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row>
    <row r="463" spans="2:38" x14ac:dyDescent="0.3">
      <c r="B463" s="95"/>
      <c r="C463" s="61"/>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row>
    <row r="464" spans="2:38" x14ac:dyDescent="0.3">
      <c r="B464" s="95"/>
      <c r="C464" s="61"/>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row>
    <row r="465" spans="2:38" x14ac:dyDescent="0.3">
      <c r="B465" s="95"/>
      <c r="C465" s="61"/>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row>
    <row r="466" spans="2:38" x14ac:dyDescent="0.3">
      <c r="B466" s="95"/>
      <c r="C466" s="61"/>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row>
    <row r="467" spans="2:38" x14ac:dyDescent="0.3">
      <c r="B467" s="95"/>
      <c r="C467" s="61"/>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row>
    <row r="468" spans="2:38" x14ac:dyDescent="0.3">
      <c r="B468" s="95"/>
      <c r="C468" s="61"/>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row>
    <row r="469" spans="2:38" x14ac:dyDescent="0.3">
      <c r="B469" s="95"/>
      <c r="C469" s="61"/>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row>
    <row r="470" spans="2:38" x14ac:dyDescent="0.3">
      <c r="B470" s="95"/>
      <c r="C470" s="61"/>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row>
    <row r="471" spans="2:38" x14ac:dyDescent="0.3">
      <c r="B471" s="95"/>
      <c r="C471" s="6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row>
    <row r="472" spans="2:38" x14ac:dyDescent="0.3">
      <c r="B472" s="95"/>
      <c r="C472" s="61"/>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row>
    <row r="473" spans="2:38" x14ac:dyDescent="0.3">
      <c r="B473" s="95"/>
      <c r="C473" s="61"/>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row>
    <row r="474" spans="2:38" x14ac:dyDescent="0.3">
      <c r="B474" s="95"/>
      <c r="C474" s="61"/>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row>
    <row r="475" spans="2:38" x14ac:dyDescent="0.3">
      <c r="B475" s="95"/>
      <c r="C475" s="61"/>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row>
    <row r="476" spans="2:38" x14ac:dyDescent="0.3">
      <c r="B476" s="95"/>
      <c r="C476" s="61"/>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row>
    <row r="477" spans="2:38" x14ac:dyDescent="0.3">
      <c r="B477" s="95"/>
      <c r="C477" s="61"/>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row>
    <row r="478" spans="2:38" x14ac:dyDescent="0.3">
      <c r="B478" s="95"/>
      <c r="C478" s="61"/>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row>
    <row r="479" spans="2:38" x14ac:dyDescent="0.3">
      <c r="B479" s="95"/>
      <c r="C479" s="61"/>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row>
    <row r="480" spans="2:38" x14ac:dyDescent="0.3">
      <c r="B480" s="95"/>
      <c r="C480" s="61"/>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row>
    <row r="481" spans="2:38" x14ac:dyDescent="0.3">
      <c r="B481" s="95"/>
      <c r="C481" s="6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row>
    <row r="482" spans="2:38" x14ac:dyDescent="0.3">
      <c r="B482" s="95"/>
      <c r="C482" s="61"/>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row>
    <row r="483" spans="2:38" x14ac:dyDescent="0.3">
      <c r="B483" s="95"/>
      <c r="C483" s="61"/>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row>
    <row r="484" spans="2:38" x14ac:dyDescent="0.3">
      <c r="B484" s="95"/>
      <c r="C484" s="61"/>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row>
    <row r="485" spans="2:38" x14ac:dyDescent="0.3">
      <c r="B485" s="95"/>
      <c r="C485" s="61"/>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row>
    <row r="486" spans="2:38" x14ac:dyDescent="0.3">
      <c r="B486" s="95"/>
      <c r="C486" s="61"/>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row>
    <row r="487" spans="2:38" x14ac:dyDescent="0.3">
      <c r="B487" s="95"/>
      <c r="C487" s="61"/>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row>
    <row r="488" spans="2:38" x14ac:dyDescent="0.3">
      <c r="B488" s="95"/>
      <c r="C488" s="61"/>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row>
    <row r="489" spans="2:38" x14ac:dyDescent="0.3">
      <c r="B489" s="95"/>
      <c r="C489" s="61"/>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row>
    <row r="490" spans="2:38" x14ac:dyDescent="0.3">
      <c r="B490" s="95"/>
      <c r="C490" s="61"/>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row>
    <row r="491" spans="2:38" x14ac:dyDescent="0.3">
      <c r="B491" s="95"/>
      <c r="C491" s="6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row>
    <row r="492" spans="2:38" x14ac:dyDescent="0.3">
      <c r="B492" s="95"/>
      <c r="C492" s="61"/>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row>
    <row r="493" spans="2:38" x14ac:dyDescent="0.3">
      <c r="B493" s="95"/>
      <c r="C493" s="61"/>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row>
    <row r="494" spans="2:38" x14ac:dyDescent="0.3">
      <c r="B494" s="95"/>
      <c r="C494" s="61"/>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row>
    <row r="495" spans="2:38" x14ac:dyDescent="0.3">
      <c r="B495" s="95"/>
      <c r="C495" s="61"/>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row>
    <row r="496" spans="2:38" x14ac:dyDescent="0.3">
      <c r="B496" s="95"/>
      <c r="C496" s="61"/>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row>
    <row r="497" spans="2:38" x14ac:dyDescent="0.3">
      <c r="B497" s="95"/>
      <c r="C497" s="61"/>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row>
    <row r="498" spans="2:38" x14ac:dyDescent="0.3">
      <c r="B498" s="95"/>
      <c r="C498" s="61"/>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row>
    <row r="499" spans="2:38" x14ac:dyDescent="0.3">
      <c r="B499" s="95"/>
      <c r="C499" s="61"/>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row>
    <row r="500" spans="2:38" x14ac:dyDescent="0.3">
      <c r="B500" s="95"/>
      <c r="C500" s="61"/>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row>
    <row r="501" spans="2:38" x14ac:dyDescent="0.3">
      <c r="B501" s="95"/>
      <c r="C501" s="6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row>
    <row r="502" spans="2:38" x14ac:dyDescent="0.3">
      <c r="B502" s="95"/>
      <c r="C502" s="61"/>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row>
    <row r="503" spans="2:38" x14ac:dyDescent="0.3">
      <c r="B503" s="95"/>
      <c r="C503" s="61"/>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row>
    <row r="504" spans="2:38" x14ac:dyDescent="0.3">
      <c r="B504" s="95"/>
      <c r="C504" s="61"/>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row>
    <row r="505" spans="2:38" x14ac:dyDescent="0.3">
      <c r="B505" s="95"/>
      <c r="C505" s="61"/>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row>
    <row r="506" spans="2:38" x14ac:dyDescent="0.3">
      <c r="B506" s="95"/>
      <c r="C506" s="61"/>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row>
    <row r="507" spans="2:38" x14ac:dyDescent="0.3">
      <c r="B507" s="95"/>
      <c r="C507" s="61"/>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row>
    <row r="508" spans="2:38" x14ac:dyDescent="0.3">
      <c r="B508" s="95"/>
      <c r="C508" s="61"/>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row>
    <row r="509" spans="2:38" x14ac:dyDescent="0.3">
      <c r="B509" s="95"/>
      <c r="C509" s="61"/>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row>
    <row r="510" spans="2:38" x14ac:dyDescent="0.3">
      <c r="B510" s="95"/>
      <c r="C510" s="61"/>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row>
    <row r="511" spans="2:38" x14ac:dyDescent="0.3">
      <c r="B511" s="95"/>
      <c r="C511" s="6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row>
    <row r="512" spans="2:38" x14ac:dyDescent="0.3">
      <c r="B512" s="95"/>
      <c r="C512" s="61"/>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row>
    <row r="513" spans="2:38" x14ac:dyDescent="0.3">
      <c r="B513" s="95"/>
      <c r="C513" s="61"/>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row>
    <row r="514" spans="2:38" x14ac:dyDescent="0.3">
      <c r="B514" s="95"/>
      <c r="C514" s="61"/>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row>
    <row r="515" spans="2:38" x14ac:dyDescent="0.3">
      <c r="B515" s="95"/>
      <c r="C515" s="61"/>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row>
    <row r="516" spans="2:38" x14ac:dyDescent="0.3">
      <c r="B516" s="95"/>
      <c r="C516" s="61"/>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row>
    <row r="517" spans="2:38" x14ac:dyDescent="0.3">
      <c r="B517" s="95"/>
      <c r="C517" s="61"/>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row>
    <row r="518" spans="2:38" x14ac:dyDescent="0.3">
      <c r="B518" s="95"/>
      <c r="C518" s="61"/>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row>
    <row r="519" spans="2:38" x14ac:dyDescent="0.3">
      <c r="B519" s="95"/>
      <c r="C519" s="61"/>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row>
    <row r="520" spans="2:38" x14ac:dyDescent="0.3">
      <c r="B520" s="95"/>
      <c r="C520" s="61"/>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row>
    <row r="521" spans="2:38" x14ac:dyDescent="0.3">
      <c r="B521" s="95"/>
      <c r="C521" s="6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row>
    <row r="522" spans="2:38" x14ac:dyDescent="0.3">
      <c r="B522" s="95"/>
      <c r="C522" s="61"/>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row>
    <row r="523" spans="2:38" x14ac:dyDescent="0.3">
      <c r="B523" s="95"/>
      <c r="C523" s="61"/>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row>
    <row r="524" spans="2:38" x14ac:dyDescent="0.3">
      <c r="B524" s="95"/>
      <c r="C524" s="61"/>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row>
    <row r="525" spans="2:38" x14ac:dyDescent="0.3">
      <c r="B525" s="95"/>
      <c r="C525" s="61"/>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row>
    <row r="526" spans="2:38" x14ac:dyDescent="0.3">
      <c r="B526" s="95"/>
      <c r="C526" s="61"/>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row>
    <row r="527" spans="2:38" x14ac:dyDescent="0.3">
      <c r="B527" s="95"/>
      <c r="C527" s="61"/>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row>
  </sheetData>
  <mergeCells count="14">
    <mergeCell ref="F1:P1"/>
    <mergeCell ref="Q1:AA1"/>
    <mergeCell ref="AB1:AL1"/>
    <mergeCell ref="A3:A33"/>
    <mergeCell ref="A34:A42"/>
    <mergeCell ref="A99:A104"/>
    <mergeCell ref="A105:A107"/>
    <mergeCell ref="A109:A118"/>
    <mergeCell ref="A119:A125"/>
    <mergeCell ref="A44:A50"/>
    <mergeCell ref="A52:A61"/>
    <mergeCell ref="A62:A77"/>
    <mergeCell ref="A78:A88"/>
    <mergeCell ref="A89:A98"/>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0"/>
  <sheetViews>
    <sheetView workbookViewId="0">
      <pane xSplit="1" topLeftCell="B1" activePane="topRight" state="frozen"/>
      <selection activeCell="E3" sqref="E3:P33"/>
      <selection pane="topRight"/>
    </sheetView>
  </sheetViews>
  <sheetFormatPr defaultRowHeight="15" x14ac:dyDescent="0.25"/>
  <cols>
    <col min="1" max="1" width="62.42578125" customWidth="1"/>
    <col min="2" max="2" width="51.5703125" customWidth="1"/>
    <col min="9" max="10" width="7" customWidth="1"/>
    <col min="11" max="11" width="6.5703125" customWidth="1"/>
    <col min="14" max="14" width="9.140625" style="99"/>
    <col min="15" max="20" width="9.5703125" bestFit="1" customWidth="1"/>
    <col min="24" max="24" width="9.5703125" bestFit="1" customWidth="1"/>
    <col min="25" max="25" width="7.42578125" customWidth="1"/>
  </cols>
  <sheetData>
    <row r="1" spans="1:90" ht="25.5" x14ac:dyDescent="0.35">
      <c r="A1" s="105"/>
      <c r="B1" s="107"/>
      <c r="C1" s="244" t="s">
        <v>530</v>
      </c>
      <c r="D1" s="244"/>
      <c r="E1" s="244"/>
      <c r="F1" s="244"/>
      <c r="G1" s="244"/>
      <c r="H1" s="244"/>
      <c r="I1" s="244"/>
      <c r="J1" s="244"/>
      <c r="K1" s="244"/>
      <c r="L1" s="244"/>
      <c r="M1" s="244"/>
      <c r="N1" s="244" t="s">
        <v>531</v>
      </c>
      <c r="O1" s="244"/>
      <c r="P1" s="244"/>
      <c r="Q1" s="244"/>
      <c r="R1" s="244"/>
      <c r="S1" s="244"/>
      <c r="T1" s="244"/>
      <c r="U1" s="244"/>
      <c r="V1" s="244"/>
      <c r="W1" s="244"/>
      <c r="X1" s="244"/>
      <c r="Y1" s="244" t="s">
        <v>535</v>
      </c>
      <c r="Z1" s="244"/>
      <c r="AA1" s="244"/>
      <c r="AB1" s="244"/>
      <c r="AC1" s="244"/>
      <c r="AD1" s="244"/>
      <c r="AE1" s="244"/>
      <c r="AF1" s="244"/>
      <c r="AG1" s="244"/>
      <c r="AH1" s="244"/>
      <c r="AI1" s="244"/>
    </row>
    <row r="2" spans="1:90" ht="28.5" customHeight="1" x14ac:dyDescent="0.25">
      <c r="A2" s="120"/>
      <c r="B2" s="121"/>
      <c r="C2" s="121" t="s">
        <v>419</v>
      </c>
      <c r="D2" s="121">
        <v>2010</v>
      </c>
      <c r="E2" s="121">
        <v>2011</v>
      </c>
      <c r="F2" s="121">
        <v>2012</v>
      </c>
      <c r="G2" s="121">
        <v>2013</v>
      </c>
      <c r="H2" s="121">
        <v>2014</v>
      </c>
      <c r="I2" s="121">
        <v>2015</v>
      </c>
      <c r="J2" s="121" t="s">
        <v>421</v>
      </c>
      <c r="K2" s="121" t="s">
        <v>420</v>
      </c>
      <c r="L2" s="121" t="s">
        <v>422</v>
      </c>
      <c r="M2" s="121" t="s">
        <v>423</v>
      </c>
      <c r="N2" s="121" t="s">
        <v>419</v>
      </c>
      <c r="O2" s="121">
        <v>2010</v>
      </c>
      <c r="P2" s="121">
        <v>2011</v>
      </c>
      <c r="Q2" s="121">
        <v>2012</v>
      </c>
      <c r="R2" s="121">
        <v>2013</v>
      </c>
      <c r="S2" s="121">
        <v>2014</v>
      </c>
      <c r="T2" s="121">
        <v>2015</v>
      </c>
      <c r="U2" s="121" t="s">
        <v>421</v>
      </c>
      <c r="V2" s="121" t="s">
        <v>420</v>
      </c>
      <c r="W2" s="121" t="s">
        <v>422</v>
      </c>
      <c r="X2" s="121" t="s">
        <v>423</v>
      </c>
      <c r="Y2" s="121" t="s">
        <v>419</v>
      </c>
      <c r="Z2" s="121">
        <v>2010</v>
      </c>
      <c r="AA2" s="121">
        <v>2011</v>
      </c>
      <c r="AB2" s="121">
        <v>2012</v>
      </c>
      <c r="AC2" s="121">
        <v>2013</v>
      </c>
      <c r="AD2" s="121">
        <v>2014</v>
      </c>
      <c r="AE2" s="121">
        <v>2015</v>
      </c>
      <c r="AF2" s="121" t="s">
        <v>421</v>
      </c>
      <c r="AG2" s="121" t="s">
        <v>420</v>
      </c>
      <c r="AH2" s="121" t="s">
        <v>422</v>
      </c>
      <c r="AI2" s="121" t="s">
        <v>423</v>
      </c>
    </row>
    <row r="3" spans="1:90" ht="18.75" x14ac:dyDescent="0.25">
      <c r="A3" s="204" t="s">
        <v>187</v>
      </c>
      <c r="B3" s="197" t="s">
        <v>36</v>
      </c>
      <c r="C3" s="124" t="s">
        <v>303</v>
      </c>
      <c r="D3" s="125">
        <v>3.7394438337499998</v>
      </c>
      <c r="E3" s="125">
        <v>3.790047981201341</v>
      </c>
      <c r="F3" s="125">
        <v>3.9281540442382257</v>
      </c>
      <c r="G3" s="125">
        <v>3.6824712884509561</v>
      </c>
      <c r="H3" s="125">
        <v>3.3632639660183461</v>
      </c>
      <c r="I3" s="125">
        <v>3.5751811480151998</v>
      </c>
      <c r="J3" s="125">
        <v>3.6797603769456781</v>
      </c>
      <c r="K3" s="125">
        <v>0.17726582059831936</v>
      </c>
      <c r="L3" s="125">
        <v>-0.89439720168690284</v>
      </c>
      <c r="M3" s="125">
        <v>-0.72491869329674885</v>
      </c>
      <c r="N3" s="124" t="s">
        <v>303</v>
      </c>
      <c r="O3" s="206">
        <v>4.065519249132711</v>
      </c>
      <c r="P3" s="206">
        <v>3.939519132950748</v>
      </c>
      <c r="Q3" s="206">
        <v>3.9004437015359001</v>
      </c>
      <c r="R3" s="206">
        <v>4.0457079087481658</v>
      </c>
      <c r="S3" s="206">
        <v>3.9331136289609891</v>
      </c>
      <c r="T3" s="206">
        <v>4.1698994901197297</v>
      </c>
      <c r="U3" s="125">
        <v>4.0090338519080406</v>
      </c>
      <c r="V3" s="205">
        <v>9.3809503129019436E-2</v>
      </c>
      <c r="W3" s="125">
        <v>0.50829668719234444</v>
      </c>
      <c r="X3" s="125">
        <v>0.57408780322640851</v>
      </c>
      <c r="Y3" s="124" t="s">
        <v>303</v>
      </c>
      <c r="Z3" s="206">
        <v>4.9939587361865554</v>
      </c>
      <c r="AA3" s="206">
        <v>4.9502964465417012</v>
      </c>
      <c r="AB3" s="206">
        <v>4.8951763659937333</v>
      </c>
      <c r="AC3" s="206">
        <v>4.8497876088019218</v>
      </c>
      <c r="AD3" s="206">
        <v>4.8474452500447853</v>
      </c>
      <c r="AE3" s="206">
        <v>4.9284714751565177</v>
      </c>
      <c r="AF3" s="125">
        <v>4.910855980454202</v>
      </c>
      <c r="AG3" s="205">
        <v>5.2864671703737015E-2</v>
      </c>
      <c r="AH3" s="125">
        <v>-0.26365252007091167</v>
      </c>
      <c r="AI3" s="125">
        <v>-0.25835205480057022</v>
      </c>
    </row>
    <row r="4" spans="1:90" ht="18.75" x14ac:dyDescent="0.25">
      <c r="A4" s="204" t="s">
        <v>199</v>
      </c>
      <c r="B4" s="197" t="s">
        <v>48</v>
      </c>
      <c r="C4" s="124" t="s">
        <v>306</v>
      </c>
      <c r="D4" s="125">
        <v>3.7481120145779041</v>
      </c>
      <c r="E4" s="125">
        <v>3.9574632907587457</v>
      </c>
      <c r="F4" s="125">
        <v>4.0310716986593338</v>
      </c>
      <c r="G4" s="125">
        <v>4.1360630239813183</v>
      </c>
      <c r="H4" s="125">
        <v>4.1473062794292535</v>
      </c>
      <c r="I4" s="125">
        <v>4.1594446669775049</v>
      </c>
      <c r="J4" s="125">
        <v>4.0299101623973437</v>
      </c>
      <c r="K4" s="125">
        <v>0.14519501867295487</v>
      </c>
      <c r="L4" s="125">
        <v>2.1044235887662799</v>
      </c>
      <c r="M4" s="125">
        <v>2.1229139188191173</v>
      </c>
      <c r="N4" s="124" t="s">
        <v>306</v>
      </c>
      <c r="O4" s="206">
        <v>3.8376707701815613</v>
      </c>
      <c r="P4" s="206">
        <v>3.8178854340945967</v>
      </c>
      <c r="Q4" s="206">
        <v>3.7507451521859103</v>
      </c>
      <c r="R4" s="206">
        <v>3.978084500413535</v>
      </c>
      <c r="S4" s="206">
        <v>3.9346905466792852</v>
      </c>
      <c r="T4" s="206">
        <v>4.1242380552963578</v>
      </c>
      <c r="U4" s="125">
        <v>3.9072190764752079</v>
      </c>
      <c r="V4" s="205">
        <v>0.12259376187603081</v>
      </c>
      <c r="W4" s="125">
        <v>1.4507360253107837</v>
      </c>
      <c r="X4" s="125">
        <v>1.502713356286689</v>
      </c>
      <c r="Y4" s="124" t="s">
        <v>306</v>
      </c>
      <c r="Z4" s="206">
        <v>5.3324908751872879</v>
      </c>
      <c r="AA4" s="206">
        <v>5.4008230022141062</v>
      </c>
      <c r="AB4" s="206">
        <v>5.4692855330013188</v>
      </c>
      <c r="AC4" s="206">
        <v>5.4316803678041925</v>
      </c>
      <c r="AD4" s="206">
        <v>5.4597426761288004</v>
      </c>
      <c r="AE4" s="206">
        <v>5.4421786911178209</v>
      </c>
      <c r="AF4" s="125">
        <v>5.4227001909089205</v>
      </c>
      <c r="AG4" s="205">
        <v>4.5859799724709882E-2</v>
      </c>
      <c r="AH4" s="125">
        <v>0.40805057230155484</v>
      </c>
      <c r="AI4" s="125">
        <v>0.41128655585547236</v>
      </c>
    </row>
    <row r="5" spans="1:90" ht="18.75" x14ac:dyDescent="0.25">
      <c r="A5" s="204" t="s">
        <v>205</v>
      </c>
      <c r="B5" s="198" t="s">
        <v>556</v>
      </c>
      <c r="C5" s="124" t="s">
        <v>307</v>
      </c>
      <c r="D5" s="125">
        <v>4.9573112945858631</v>
      </c>
      <c r="E5" s="125">
        <v>5.5555029328527441</v>
      </c>
      <c r="F5" s="125">
        <v>4.8295428571428571</v>
      </c>
      <c r="G5" s="125">
        <v>4.266550774526678</v>
      </c>
      <c r="H5" s="125">
        <v>4.7710466165413532</v>
      </c>
      <c r="I5" s="125">
        <v>4.7849259715326058</v>
      </c>
      <c r="J5" s="125">
        <v>4.8608134078636835</v>
      </c>
      <c r="K5" s="125">
        <v>0.37856049336303782</v>
      </c>
      <c r="L5" s="125">
        <v>-0.70535982167265754</v>
      </c>
      <c r="M5" s="125">
        <v>-0.1084904653066002</v>
      </c>
      <c r="N5" s="124" t="s">
        <v>307</v>
      </c>
      <c r="O5" s="206">
        <v>4.6255133790612364</v>
      </c>
      <c r="P5" s="206">
        <v>4.8863687722664704</v>
      </c>
      <c r="Q5" s="206">
        <v>4.6320770983971977</v>
      </c>
      <c r="R5" s="206">
        <v>4.8951389832182812</v>
      </c>
      <c r="S5" s="206">
        <v>4.8827862857920836</v>
      </c>
      <c r="T5" s="206">
        <v>4.8798528540568666</v>
      </c>
      <c r="U5" s="125">
        <v>4.800289562132023</v>
      </c>
      <c r="V5" s="205">
        <v>0.12137010687621561</v>
      </c>
      <c r="W5" s="125">
        <v>1.0763049509005862</v>
      </c>
      <c r="X5" s="125">
        <v>1.1604197254204474</v>
      </c>
      <c r="Y5" s="124" t="s">
        <v>307</v>
      </c>
      <c r="Z5" s="206">
        <v>4.948782461749575</v>
      </c>
      <c r="AA5" s="206">
        <v>5.1045995355418645</v>
      </c>
      <c r="AB5" s="206">
        <v>4.9414885320652004</v>
      </c>
      <c r="AC5" s="206">
        <v>4.9747872954531989</v>
      </c>
      <c r="AD5" s="206">
        <v>5.0643691054235154</v>
      </c>
      <c r="AE5" s="206">
        <v>5.202370481808372</v>
      </c>
      <c r="AF5" s="125">
        <v>5.0393995686736206</v>
      </c>
      <c r="AG5" s="205">
        <v>9.4345825716552742E-2</v>
      </c>
      <c r="AH5" s="125">
        <v>1.004467335499859</v>
      </c>
      <c r="AI5" s="125">
        <v>1.0305490766496561</v>
      </c>
    </row>
    <row r="6" spans="1:90" ht="18.75" x14ac:dyDescent="0.25">
      <c r="A6" s="204" t="s">
        <v>212</v>
      </c>
      <c r="B6" s="198" t="s">
        <v>557</v>
      </c>
      <c r="C6" s="124" t="s">
        <v>308</v>
      </c>
      <c r="D6" s="125">
        <v>5.891848888535054</v>
      </c>
      <c r="E6" s="125">
        <v>5.9082430281059208</v>
      </c>
      <c r="F6" s="125">
        <v>5.9650769306946527</v>
      </c>
      <c r="G6" s="125">
        <v>5.9651384446671578</v>
      </c>
      <c r="H6" s="125">
        <v>6.0026177332978534</v>
      </c>
      <c r="I6" s="125">
        <v>6.0481612113003198</v>
      </c>
      <c r="J6" s="125">
        <v>5.9635143727668263</v>
      </c>
      <c r="K6" s="125">
        <v>5.3056734486379591E-2</v>
      </c>
      <c r="L6" s="125">
        <v>0.52506249580865916</v>
      </c>
      <c r="M6" s="125">
        <v>0.52565146530988771</v>
      </c>
      <c r="N6" s="124" t="s">
        <v>308</v>
      </c>
      <c r="O6" s="206">
        <v>5.2031794005972198</v>
      </c>
      <c r="P6" s="206">
        <v>5.1751397244338069</v>
      </c>
      <c r="Q6" s="206">
        <v>5.1301321027336755</v>
      </c>
      <c r="R6" s="206">
        <v>5.4552092997314174</v>
      </c>
      <c r="S6" s="206">
        <v>5.524090788894684</v>
      </c>
      <c r="T6" s="206">
        <v>5.6256700552510939</v>
      </c>
      <c r="U6" s="125">
        <v>5.3522368952736494</v>
      </c>
      <c r="V6" s="205">
        <v>0.19053208536258395</v>
      </c>
      <c r="W6" s="125">
        <v>1.5736576051490703</v>
      </c>
      <c r="X6" s="125">
        <v>1.6059110436442703</v>
      </c>
      <c r="Y6" s="124" t="s">
        <v>308</v>
      </c>
      <c r="Z6" s="206">
        <v>6.3415987341308471</v>
      </c>
      <c r="AA6" s="206">
        <v>6.3119192668056892</v>
      </c>
      <c r="AB6" s="206">
        <v>6.3139729304845469</v>
      </c>
      <c r="AC6" s="206">
        <v>6.322050467531021</v>
      </c>
      <c r="AD6" s="206">
        <v>6.3721519945458924</v>
      </c>
      <c r="AE6" s="206">
        <v>6.3817127445211668</v>
      </c>
      <c r="AF6" s="125">
        <v>6.3405676896698608</v>
      </c>
      <c r="AG6" s="205">
        <v>2.7575495675109796E-2</v>
      </c>
      <c r="AH6" s="125">
        <v>0.12619182808399909</v>
      </c>
      <c r="AI6" s="125">
        <v>0.12699663435236097</v>
      </c>
    </row>
    <row r="7" spans="1:90" ht="18.75" x14ac:dyDescent="0.25">
      <c r="A7" s="204" t="s">
        <v>225</v>
      </c>
      <c r="B7" s="198" t="s">
        <v>79</v>
      </c>
      <c r="C7" s="124" t="s">
        <v>310</v>
      </c>
      <c r="D7" s="125">
        <v>3.8006575661754023</v>
      </c>
      <c r="E7" s="125">
        <v>3.8581824543927357</v>
      </c>
      <c r="F7" s="125">
        <v>4.1036157862171541</v>
      </c>
      <c r="G7" s="125">
        <v>3.9940053571442156</v>
      </c>
      <c r="H7" s="125">
        <v>4.166853221253306</v>
      </c>
      <c r="I7" s="125">
        <v>4.3130211394412372</v>
      </c>
      <c r="J7" s="125">
        <v>4.039389254104008</v>
      </c>
      <c r="K7" s="125">
        <v>0.1766045206141037</v>
      </c>
      <c r="L7" s="125">
        <v>2.5615484127475607</v>
      </c>
      <c r="M7" s="125">
        <v>2.607881718122611</v>
      </c>
      <c r="N7" s="124" t="s">
        <v>310</v>
      </c>
      <c r="O7" s="206">
        <v>3.7586685051988677</v>
      </c>
      <c r="P7" s="206">
        <v>3.6941713004667065</v>
      </c>
      <c r="Q7" s="206">
        <v>3.6830412356388136</v>
      </c>
      <c r="R7" s="206">
        <v>3.8798165944213063</v>
      </c>
      <c r="S7" s="206">
        <v>3.9666803591345996</v>
      </c>
      <c r="T7" s="206">
        <v>4.0407093426784693</v>
      </c>
      <c r="U7" s="125">
        <v>3.8371812229231268</v>
      </c>
      <c r="V7" s="205">
        <v>0.13563843921672741</v>
      </c>
      <c r="W7" s="125">
        <v>1.4576309762464712</v>
      </c>
      <c r="X7" s="125">
        <v>1.4861256395331202</v>
      </c>
      <c r="Y7" s="124" t="s">
        <v>310</v>
      </c>
      <c r="Z7" s="206">
        <v>5.2889544516195484</v>
      </c>
      <c r="AA7" s="206">
        <v>5.2953362610310553</v>
      </c>
      <c r="AB7" s="206">
        <v>5.3415480867987712</v>
      </c>
      <c r="AC7" s="206">
        <v>5.3593256921579346</v>
      </c>
      <c r="AD7" s="206">
        <v>5.4324576066691979</v>
      </c>
      <c r="AE7" s="206">
        <v>5.455770256363456</v>
      </c>
      <c r="AF7" s="125">
        <v>5.3622320591066606</v>
      </c>
      <c r="AG7" s="205">
        <v>6.3195399509498831E-2</v>
      </c>
      <c r="AH7" s="125">
        <v>0.62299722671519397</v>
      </c>
      <c r="AI7" s="125">
        <v>0.62397580055277846</v>
      </c>
    </row>
    <row r="8" spans="1:90" ht="18.75" x14ac:dyDescent="0.25">
      <c r="A8" s="204" t="s">
        <v>241</v>
      </c>
      <c r="B8" s="197" t="s">
        <v>559</v>
      </c>
      <c r="C8" s="124" t="s">
        <v>326</v>
      </c>
      <c r="D8" s="125">
        <v>3.8460123741856638</v>
      </c>
      <c r="E8" s="125">
        <v>3.9120020123920236</v>
      </c>
      <c r="F8" s="125">
        <v>4.0001058206490256</v>
      </c>
      <c r="G8" s="125">
        <v>3.9278264788430528</v>
      </c>
      <c r="H8" s="125">
        <v>3.9332971278162381</v>
      </c>
      <c r="I8" s="125">
        <v>3.9901629927100553</v>
      </c>
      <c r="J8" s="125">
        <v>3.9349011344326765</v>
      </c>
      <c r="K8" s="125">
        <v>5.1289584976326082E-2</v>
      </c>
      <c r="L8" s="125">
        <v>0.73861874610774425</v>
      </c>
      <c r="M8" s="125">
        <v>0.74920681422834789</v>
      </c>
      <c r="N8" s="124" t="s">
        <v>326</v>
      </c>
      <c r="O8" s="206">
        <v>4.0713409968271499</v>
      </c>
      <c r="P8" s="206">
        <v>4.0695727681922023</v>
      </c>
      <c r="Q8" s="206">
        <v>4.0347585142521707</v>
      </c>
      <c r="R8" s="206">
        <v>4.244656522247106</v>
      </c>
      <c r="S8" s="206">
        <v>4.2787364910727606</v>
      </c>
      <c r="T8" s="206">
        <v>4.3632156720608304</v>
      </c>
      <c r="U8" s="125">
        <v>4.1770468274420365</v>
      </c>
      <c r="V8" s="205">
        <v>0.1241914230369784</v>
      </c>
      <c r="W8" s="125">
        <v>1.3943698339892396</v>
      </c>
      <c r="X8" s="125">
        <v>1.4161246463223032</v>
      </c>
      <c r="Y8" s="124" t="s">
        <v>326</v>
      </c>
      <c r="Z8" s="206">
        <v>4.8068750517883512</v>
      </c>
      <c r="AA8" s="206">
        <v>4.7605295019186453</v>
      </c>
      <c r="AB8" s="206">
        <v>4.7953334244852845</v>
      </c>
      <c r="AC8" s="206">
        <v>4.7409162529493694</v>
      </c>
      <c r="AD8" s="206">
        <v>4.8403630324176259</v>
      </c>
      <c r="AE8" s="206">
        <v>4.8770226855514673</v>
      </c>
      <c r="AF8" s="125">
        <v>4.8035066581851238</v>
      </c>
      <c r="AG8" s="205">
        <v>4.583619605763356E-2</v>
      </c>
      <c r="AH8" s="125">
        <v>0.29017484758597778</v>
      </c>
      <c r="AI8" s="125">
        <v>0.29742994952326463</v>
      </c>
    </row>
    <row r="9" spans="1:90" ht="18.75" x14ac:dyDescent="0.25">
      <c r="A9" s="204" t="s">
        <v>254</v>
      </c>
      <c r="B9" s="197" t="s">
        <v>567</v>
      </c>
      <c r="C9" s="124" t="s">
        <v>383</v>
      </c>
      <c r="D9" s="125">
        <v>3.371768143826869</v>
      </c>
      <c r="E9" s="125">
        <v>3.3364256570292707</v>
      </c>
      <c r="F9" s="125">
        <v>3.183982290440234</v>
      </c>
      <c r="G9" s="125">
        <v>3.0159082628510121</v>
      </c>
      <c r="H9" s="125">
        <v>3.0073358907488039</v>
      </c>
      <c r="I9" s="125">
        <v>3.1520551893310049</v>
      </c>
      <c r="J9" s="125">
        <v>3.177912572371199</v>
      </c>
      <c r="K9" s="125">
        <v>0.14068500686745003</v>
      </c>
      <c r="L9" s="125">
        <v>-1.338611774389642</v>
      </c>
      <c r="M9" s="125">
        <v>-1.2736032451732415</v>
      </c>
      <c r="N9" s="124" t="s">
        <v>383</v>
      </c>
      <c r="O9" s="135">
        <v>3.7976584286052715</v>
      </c>
      <c r="P9" s="135">
        <v>3.7801634993748698</v>
      </c>
      <c r="Q9" s="135">
        <v>3.7293922301552254</v>
      </c>
      <c r="R9" s="135">
        <v>3.9073145365798485</v>
      </c>
      <c r="S9" s="135">
        <v>3.8037174264791465</v>
      </c>
      <c r="T9" s="135">
        <v>3.8499482914443681</v>
      </c>
      <c r="U9" s="125">
        <v>3.8113657354397881</v>
      </c>
      <c r="V9" s="205">
        <v>5.5729118754267573E-2</v>
      </c>
      <c r="W9" s="125">
        <v>0.27387522710971002</v>
      </c>
      <c r="X9" s="125">
        <v>0.30621754134481094</v>
      </c>
      <c r="Y9" s="124" t="s">
        <v>383</v>
      </c>
      <c r="Z9" s="135">
        <v>4.7742505203206074</v>
      </c>
      <c r="AA9" s="135">
        <v>4.7274544418634958</v>
      </c>
      <c r="AB9" s="135">
        <v>4.6989768780783825</v>
      </c>
      <c r="AC9" s="135">
        <v>4.6163991345173425</v>
      </c>
      <c r="AD9" s="135">
        <v>4.553510524002534</v>
      </c>
      <c r="AE9" s="135">
        <v>4.635953111050549</v>
      </c>
      <c r="AF9" s="125">
        <v>4.6677574349721516</v>
      </c>
      <c r="AG9" s="205">
        <v>7.3689336856945453E-2</v>
      </c>
      <c r="AH9" s="125">
        <v>-0.58617905088508282</v>
      </c>
      <c r="AI9" s="125">
        <v>-0.57833562477359601</v>
      </c>
    </row>
    <row r="10" spans="1:90" ht="18.75" x14ac:dyDescent="0.25">
      <c r="A10" s="204" t="s">
        <v>265</v>
      </c>
      <c r="B10" s="198" t="s">
        <v>561</v>
      </c>
      <c r="C10" s="124" t="s">
        <v>393</v>
      </c>
      <c r="D10" s="125">
        <v>3.2855081666666663</v>
      </c>
      <c r="E10" s="125">
        <v>3.2759665937451437</v>
      </c>
      <c r="F10" s="125">
        <v>3.3501503778167221</v>
      </c>
      <c r="G10" s="125">
        <v>3.1740836941076491</v>
      </c>
      <c r="H10" s="125">
        <v>3.0483523993071229</v>
      </c>
      <c r="I10" s="125">
        <v>2.7743519858508607</v>
      </c>
      <c r="J10" s="125">
        <v>3.1514022029156941</v>
      </c>
      <c r="K10" s="125">
        <v>0.19420869885163589</v>
      </c>
      <c r="L10" s="125">
        <v>-3.3255295693506493</v>
      </c>
      <c r="M10" s="125">
        <v>-3.2462148360313634</v>
      </c>
      <c r="N10" s="124" t="s">
        <v>393</v>
      </c>
      <c r="O10" s="135">
        <v>3.824977192968031</v>
      </c>
      <c r="P10" s="135">
        <v>3.7404562712803204</v>
      </c>
      <c r="Q10" s="135">
        <v>3.6670291632724661</v>
      </c>
      <c r="R10" s="135">
        <v>3.7585187664222182</v>
      </c>
      <c r="S10" s="135">
        <v>3.6846011569914845</v>
      </c>
      <c r="T10" s="135">
        <v>3.717231694370545</v>
      </c>
      <c r="U10" s="125">
        <v>3.7321357075508446</v>
      </c>
      <c r="V10" s="205">
        <v>5.1809529696584505E-2</v>
      </c>
      <c r="W10" s="125">
        <v>-0.56983587241273836</v>
      </c>
      <c r="X10" s="125">
        <v>-0.5517829630890092</v>
      </c>
      <c r="Y10" s="124" t="s">
        <v>393</v>
      </c>
      <c r="Z10" s="135">
        <v>4.6492313888206374</v>
      </c>
      <c r="AA10" s="135">
        <v>4.6269083524210668</v>
      </c>
      <c r="AB10" s="135">
        <v>4.6010777730904522</v>
      </c>
      <c r="AC10" s="135">
        <v>4.5459682337848175</v>
      </c>
      <c r="AD10" s="135">
        <v>4.6055825294362664</v>
      </c>
      <c r="AE10" s="135">
        <v>4.4824833290044284</v>
      </c>
      <c r="AF10" s="125">
        <v>4.585208601092944</v>
      </c>
      <c r="AG10" s="205">
        <v>5.5673156514030098E-2</v>
      </c>
      <c r="AH10" s="125">
        <v>-0.72783249364725133</v>
      </c>
      <c r="AI10" s="125">
        <v>-0.71952514046722538</v>
      </c>
    </row>
    <row r="11" spans="1:90" ht="18.75" x14ac:dyDescent="0.25">
      <c r="A11" s="204" t="s">
        <v>275</v>
      </c>
      <c r="B11" s="198" t="s">
        <v>129</v>
      </c>
      <c r="C11" s="124" t="s">
        <v>398</v>
      </c>
      <c r="D11" s="125">
        <v>3.1876134596625629</v>
      </c>
      <c r="E11" s="125">
        <v>3.0932232812929823</v>
      </c>
      <c r="F11" s="125">
        <v>3.08452087608645</v>
      </c>
      <c r="G11" s="125">
        <v>2.9547718564790935</v>
      </c>
      <c r="H11" s="125">
        <v>2.952817614737274</v>
      </c>
      <c r="I11" s="125">
        <v>3.1722280390057414</v>
      </c>
      <c r="J11" s="125">
        <v>3.0741958545440169</v>
      </c>
      <c r="K11" s="125">
        <v>9.3038773093172447E-2</v>
      </c>
      <c r="L11" s="125">
        <v>-9.6719448822624177E-2</v>
      </c>
      <c r="M11" s="125">
        <v>-1.6908628893231581E-2</v>
      </c>
      <c r="N11" s="124" t="s">
        <v>398</v>
      </c>
      <c r="O11" s="135">
        <v>3.4165497516539403</v>
      </c>
      <c r="P11" s="135">
        <v>3.4110154076008095</v>
      </c>
      <c r="Q11" s="135">
        <v>3.4854130480659995</v>
      </c>
      <c r="R11" s="135">
        <v>3.6166447514152971</v>
      </c>
      <c r="S11" s="135">
        <v>3.6202240156533501</v>
      </c>
      <c r="T11" s="135">
        <v>3.9139702749319176</v>
      </c>
      <c r="U11" s="125">
        <v>3.5773028748868856</v>
      </c>
      <c r="V11" s="205">
        <v>0.1725648547190736</v>
      </c>
      <c r="W11" s="125">
        <v>2.7557077186326273</v>
      </c>
      <c r="X11" s="125">
        <v>2.7994568734365011</v>
      </c>
      <c r="Y11" s="124" t="s">
        <v>398</v>
      </c>
      <c r="Z11" s="135">
        <v>5.0526868187244443</v>
      </c>
      <c r="AA11" s="135">
        <v>5.3387998584117042</v>
      </c>
      <c r="AB11" s="135">
        <v>5.5067488245667047</v>
      </c>
      <c r="AC11" s="135">
        <v>5.4782244481922397</v>
      </c>
      <c r="AD11" s="135">
        <v>5.5641829387734605</v>
      </c>
      <c r="AE11" s="135">
        <v>5.6919438795578445</v>
      </c>
      <c r="AF11" s="125">
        <v>5.4387644613710657</v>
      </c>
      <c r="AG11" s="205">
        <v>0.20209628252509154</v>
      </c>
      <c r="AH11" s="125">
        <v>2.411245006736662</v>
      </c>
      <c r="AI11" s="125">
        <v>2.4311293021867408</v>
      </c>
    </row>
    <row r="12" spans="1:90" ht="18.75" x14ac:dyDescent="0.25">
      <c r="A12" s="128" t="s">
        <v>282</v>
      </c>
      <c r="B12" s="129" t="s">
        <v>136</v>
      </c>
      <c r="C12" s="136" t="s">
        <v>400</v>
      </c>
      <c r="D12" s="135">
        <v>5.093187302305779</v>
      </c>
      <c r="E12" s="135">
        <v>5.0597466862890563</v>
      </c>
      <c r="F12" s="135">
        <v>5.1605506374734986</v>
      </c>
      <c r="G12" s="135">
        <v>5.1427467826507058</v>
      </c>
      <c r="H12" s="135">
        <v>5.0940897713825191</v>
      </c>
      <c r="I12" s="135">
        <v>5.2436635140715211</v>
      </c>
      <c r="J12" s="125">
        <v>5.1323307823621809</v>
      </c>
      <c r="K12" s="125">
        <v>5.9948406135058294E-2</v>
      </c>
      <c r="L12" s="125">
        <v>0.58403033196592347</v>
      </c>
      <c r="M12" s="125">
        <v>0.59615809115146523</v>
      </c>
      <c r="N12" s="124" t="s">
        <v>400</v>
      </c>
      <c r="O12" s="135">
        <v>3.6621932202616239</v>
      </c>
      <c r="P12" s="135">
        <v>3.6673067181253591</v>
      </c>
      <c r="Q12" s="135">
        <v>3.6298374723442892</v>
      </c>
      <c r="R12" s="135">
        <v>3.9289569913861433</v>
      </c>
      <c r="S12" s="135">
        <v>3.945662940887857</v>
      </c>
      <c r="T12" s="135">
        <v>4.2686038539913191</v>
      </c>
      <c r="U12" s="125">
        <v>3.850426866166099</v>
      </c>
      <c r="V12" s="205">
        <v>0.22647054936484409</v>
      </c>
      <c r="W12" s="125">
        <v>3.1119308835561466</v>
      </c>
      <c r="X12" s="125">
        <v>3.1936803939805802</v>
      </c>
      <c r="Y12" s="124" t="s">
        <v>400</v>
      </c>
      <c r="Z12" s="135">
        <v>4.6766780574503493</v>
      </c>
      <c r="AA12" s="135">
        <v>4.6605948251358624</v>
      </c>
      <c r="AB12" s="135">
        <v>4.6825085780366802</v>
      </c>
      <c r="AC12" s="135">
        <v>4.7050636199911393</v>
      </c>
      <c r="AD12" s="135">
        <v>4.6943093533796327</v>
      </c>
      <c r="AE12" s="135">
        <v>4.6983616412629461</v>
      </c>
      <c r="AF12" s="125">
        <v>4.686252679209435</v>
      </c>
      <c r="AG12" s="205">
        <v>1.4885146986582609E-2</v>
      </c>
      <c r="AH12" s="125">
        <v>9.2559207097764329E-2</v>
      </c>
      <c r="AI12" s="125">
        <v>9.3146379274400282E-2</v>
      </c>
    </row>
    <row r="13" spans="1:90" ht="18.75" x14ac:dyDescent="0.25">
      <c r="A13" s="128" t="s">
        <v>293</v>
      </c>
      <c r="B13" s="134" t="s">
        <v>147</v>
      </c>
      <c r="C13" s="136" t="s">
        <v>304</v>
      </c>
      <c r="D13" s="135">
        <v>3.5624785263157897</v>
      </c>
      <c r="E13" s="135">
        <v>3.5912861871917547</v>
      </c>
      <c r="F13" s="135">
        <v>3.68140362785496</v>
      </c>
      <c r="G13" s="135">
        <v>3.6038876400104369</v>
      </c>
      <c r="H13" s="135">
        <v>3.5232045078743028</v>
      </c>
      <c r="I13" s="135">
        <v>3.5175405360671275</v>
      </c>
      <c r="J13" s="125">
        <v>3.5799668375523956</v>
      </c>
      <c r="K13" s="125">
        <v>5.5399460152158519E-2</v>
      </c>
      <c r="L13" s="125">
        <v>-0.2535676492072203</v>
      </c>
      <c r="M13" s="125">
        <v>-0.2374349832827419</v>
      </c>
      <c r="N13" s="124" t="s">
        <v>304</v>
      </c>
      <c r="O13" s="206">
        <v>3.7440416314821237</v>
      </c>
      <c r="P13" s="206">
        <v>3.7743655293970315</v>
      </c>
      <c r="Q13" s="206">
        <v>3.7456231877635386</v>
      </c>
      <c r="R13" s="206">
        <v>3.9878623646061082</v>
      </c>
      <c r="S13" s="206">
        <v>3.9502620971228746</v>
      </c>
      <c r="T13" s="206">
        <v>4.0080746332070776</v>
      </c>
      <c r="U13" s="125">
        <v>3.8683715739297924</v>
      </c>
      <c r="V13" s="205">
        <v>0.11537134892805659</v>
      </c>
      <c r="W13" s="125">
        <v>1.3722360352904417</v>
      </c>
      <c r="X13" s="125">
        <v>1.4072625904734348</v>
      </c>
      <c r="Y13" s="124" t="s">
        <v>304</v>
      </c>
      <c r="Z13" s="206">
        <v>4.930000217872692</v>
      </c>
      <c r="AA13" s="206">
        <v>4.9249415176890698</v>
      </c>
      <c r="AB13" s="206">
        <v>4.9135585106339299</v>
      </c>
      <c r="AC13" s="206">
        <v>4.9154936778979765</v>
      </c>
      <c r="AD13" s="206">
        <v>4.9074912196656983</v>
      </c>
      <c r="AE13" s="206">
        <v>4.9336602219095438</v>
      </c>
      <c r="AF13" s="125">
        <v>4.9208575609448184</v>
      </c>
      <c r="AG13" s="205">
        <v>9.3530873881159677E-3</v>
      </c>
      <c r="AH13" s="125">
        <v>1.4843478671733301E-2</v>
      </c>
      <c r="AI13" s="125">
        <v>1.5217844782844381E-2</v>
      </c>
    </row>
    <row r="14" spans="1:90" ht="18.75" x14ac:dyDescent="0.25">
      <c r="A14" s="128" t="s">
        <v>300</v>
      </c>
      <c r="B14" s="134" t="s">
        <v>154</v>
      </c>
      <c r="C14" s="136" t="s">
        <v>305</v>
      </c>
      <c r="D14" s="135">
        <v>3.1076097834681042</v>
      </c>
      <c r="E14" s="135">
        <v>3.1453551055716646</v>
      </c>
      <c r="F14" s="135">
        <v>3.2461978222324079</v>
      </c>
      <c r="G14" s="135">
        <v>3.2101384592637112</v>
      </c>
      <c r="H14" s="135">
        <v>3.1288501465539933</v>
      </c>
      <c r="I14" s="135">
        <v>3.1402178230373332</v>
      </c>
      <c r="J14" s="125">
        <v>3.1630615233545356</v>
      </c>
      <c r="K14" s="125">
        <v>4.8663038197404668E-2</v>
      </c>
      <c r="L14" s="125">
        <v>0.20898397935000812</v>
      </c>
      <c r="M14" s="125">
        <v>0.22819115549220867</v>
      </c>
      <c r="N14" s="124" t="s">
        <v>305</v>
      </c>
      <c r="O14" s="206">
        <v>2.9883100624287651</v>
      </c>
      <c r="P14" s="206">
        <v>2.962777874566624</v>
      </c>
      <c r="Q14" s="206">
        <v>2.9196498856266353</v>
      </c>
      <c r="R14" s="206">
        <v>3.1170558514199773</v>
      </c>
      <c r="S14" s="206">
        <v>3.1218186364947438</v>
      </c>
      <c r="T14" s="206">
        <v>3.2966772385888672</v>
      </c>
      <c r="U14" s="125">
        <v>3.0677149248542688</v>
      </c>
      <c r="V14" s="205">
        <v>0.12716501897122001</v>
      </c>
      <c r="W14" s="125">
        <v>1.983556808533482</v>
      </c>
      <c r="X14" s="125">
        <v>2.0410402413336026</v>
      </c>
      <c r="Y14" s="124" t="s">
        <v>305</v>
      </c>
      <c r="Z14" s="206">
        <v>4.4112456648222569</v>
      </c>
      <c r="AA14" s="206">
        <v>4.5101790743451069</v>
      </c>
      <c r="AB14" s="206">
        <v>4.5957638836803136</v>
      </c>
      <c r="AC14" s="206">
        <v>4.5270334284582354</v>
      </c>
      <c r="AD14" s="206">
        <v>4.5585642977892773</v>
      </c>
      <c r="AE14" s="206">
        <v>4.6378505751308481</v>
      </c>
      <c r="AF14" s="125">
        <v>4.540106154037673</v>
      </c>
      <c r="AG14" s="205">
        <v>7.1488938221710166E-2</v>
      </c>
      <c r="AH14" s="125">
        <v>1.0069137527602079</v>
      </c>
      <c r="AI14" s="125">
        <v>1.0161225512078431</v>
      </c>
    </row>
    <row r="15" spans="1:90" s="101" customFormat="1" ht="18.75" x14ac:dyDescent="0.25">
      <c r="A15" s="207" t="s">
        <v>213</v>
      </c>
      <c r="B15" s="199" t="s">
        <v>63</v>
      </c>
      <c r="C15" s="200" t="s">
        <v>309</v>
      </c>
      <c r="D15" s="208">
        <v>4.5841790078622049</v>
      </c>
      <c r="E15" s="208">
        <v>4.8028143082296877</v>
      </c>
      <c r="F15" s="208">
        <v>4.6884613826837676</v>
      </c>
      <c r="G15" s="208">
        <v>4.5125558829065273</v>
      </c>
      <c r="H15" s="208">
        <v>4.5710586488217011</v>
      </c>
      <c r="I15" s="208">
        <v>4.6419282494564076</v>
      </c>
      <c r="J15" s="208">
        <v>4.6334995799933827</v>
      </c>
      <c r="K15" s="208">
        <v>9.3735519777366119E-2</v>
      </c>
      <c r="L15" s="208">
        <v>0.25069013725622646</v>
      </c>
      <c r="M15" s="208">
        <v>0.29666980942720561</v>
      </c>
      <c r="N15" s="200" t="s">
        <v>309</v>
      </c>
      <c r="O15" s="201">
        <v>4.4329706997431826</v>
      </c>
      <c r="P15" s="201">
        <v>4.4547282659364047</v>
      </c>
      <c r="Q15" s="201">
        <v>4.3533495137131712</v>
      </c>
      <c r="R15" s="201">
        <v>4.59353517302785</v>
      </c>
      <c r="S15" s="201">
        <v>4.5686703125817596</v>
      </c>
      <c r="T15" s="201">
        <v>4.699915113681012</v>
      </c>
      <c r="U15" s="208">
        <v>4.5171948464472296</v>
      </c>
      <c r="V15" s="201">
        <v>0.11525720423012052</v>
      </c>
      <c r="W15" s="208">
        <v>1.4726000056837885</v>
      </c>
      <c r="X15" s="208">
        <v>1.2127458833022242</v>
      </c>
      <c r="Y15" s="200" t="s">
        <v>309</v>
      </c>
      <c r="Z15" s="201">
        <v>5.4042077018135668</v>
      </c>
      <c r="AA15" s="201">
        <v>5.4419095627758383</v>
      </c>
      <c r="AB15" s="201">
        <v>5.4049808403862016</v>
      </c>
      <c r="AC15" s="201">
        <v>5.3945764348975827</v>
      </c>
      <c r="AD15" s="201">
        <v>5.4359272565357495</v>
      </c>
      <c r="AE15" s="201">
        <v>5.4886833481509685</v>
      </c>
      <c r="AF15" s="208">
        <v>5.4283808574266521</v>
      </c>
      <c r="AG15" s="201">
        <v>3.2018238624797413E-2</v>
      </c>
      <c r="AH15" s="208">
        <v>0.3885164077398473</v>
      </c>
      <c r="AI15" s="208">
        <v>0.31271545803246426</v>
      </c>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row>
    <row r="16" spans="1:90" s="101" customFormat="1" ht="18.75" x14ac:dyDescent="0.25">
      <c r="A16" s="207" t="s">
        <v>283</v>
      </c>
      <c r="B16" s="199" t="s">
        <v>558</v>
      </c>
      <c r="C16" s="201" t="s">
        <v>401</v>
      </c>
      <c r="D16" s="208">
        <v>3.7641245021371574</v>
      </c>
      <c r="E16" s="208">
        <v>3.7559244475235354</v>
      </c>
      <c r="F16" s="208">
        <v>3.8138209647805144</v>
      </c>
      <c r="G16" s="208">
        <v>3.7015570720126214</v>
      </c>
      <c r="H16" s="208">
        <v>3.7004576708742101</v>
      </c>
      <c r="I16" s="208">
        <v>3.7742471434017371</v>
      </c>
      <c r="J16" s="208">
        <v>3.7516886334549628</v>
      </c>
      <c r="K16" s="208">
        <v>4.0165679581098568E-2</v>
      </c>
      <c r="L16" s="208">
        <v>5.3727074666154451E-2</v>
      </c>
      <c r="M16" s="208">
        <v>6.8875963290056103E-2</v>
      </c>
      <c r="N16" s="201" t="s">
        <v>401</v>
      </c>
      <c r="O16" s="201">
        <v>3.7552313492524805</v>
      </c>
      <c r="P16" s="201">
        <v>3.7271143275067113</v>
      </c>
      <c r="Q16" s="201">
        <v>3.7049119439548281</v>
      </c>
      <c r="R16" s="201">
        <v>3.8893180270786529</v>
      </c>
      <c r="S16" s="201">
        <v>3.883270398369866</v>
      </c>
      <c r="T16" s="201">
        <v>4.0256131882462416</v>
      </c>
      <c r="U16" s="208">
        <v>3.8309098724014632</v>
      </c>
      <c r="V16" s="201">
        <v>0.11287068588454574</v>
      </c>
      <c r="W16" s="208">
        <v>1.7533780678170574</v>
      </c>
      <c r="X16" s="208">
        <v>1.4285888879537634</v>
      </c>
      <c r="Y16" s="201" t="s">
        <v>401</v>
      </c>
      <c r="Z16" s="201">
        <v>4.8747793814539895</v>
      </c>
      <c r="AA16" s="201">
        <v>4.9016038734636389</v>
      </c>
      <c r="AB16" s="201">
        <v>4.9376989275093797</v>
      </c>
      <c r="AC16" s="201">
        <v>4.9076495635988078</v>
      </c>
      <c r="AD16" s="201">
        <v>4.9484009974464511</v>
      </c>
      <c r="AE16" s="201">
        <v>4.9735891504651146</v>
      </c>
      <c r="AF16" s="208">
        <v>4.9239536489895634</v>
      </c>
      <c r="AG16" s="201">
        <v>3.2745821079535539E-2</v>
      </c>
      <c r="AH16" s="208">
        <v>0.50293283786684295</v>
      </c>
      <c r="AI16" s="208">
        <v>0.40349500487588674</v>
      </c>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row>
    <row r="17" spans="1:90" s="101" customFormat="1" ht="18.75" x14ac:dyDescent="0.25">
      <c r="A17" s="207" t="s">
        <v>301</v>
      </c>
      <c r="B17" s="199" t="s">
        <v>519</v>
      </c>
      <c r="C17" s="201" t="s">
        <v>417</v>
      </c>
      <c r="D17" s="208">
        <v>3.3350441548919472</v>
      </c>
      <c r="E17" s="208">
        <v>3.3683206463817097</v>
      </c>
      <c r="F17" s="208">
        <v>3.4638007250436837</v>
      </c>
      <c r="G17" s="208">
        <v>3.4070130496370741</v>
      </c>
      <c r="H17" s="208">
        <v>3.3260273272141481</v>
      </c>
      <c r="I17" s="208">
        <v>3.3288791795522306</v>
      </c>
      <c r="J17" s="208">
        <v>3.3715141804534654</v>
      </c>
      <c r="K17" s="208">
        <v>5.0006723830411159E-2</v>
      </c>
      <c r="L17" s="208">
        <v>-3.6998244140451497E-2</v>
      </c>
      <c r="M17" s="208">
        <v>-1.9663184141646035E-2</v>
      </c>
      <c r="N17" s="201" t="s">
        <v>417</v>
      </c>
      <c r="O17" s="201">
        <v>3.3661758469554441</v>
      </c>
      <c r="P17" s="201">
        <v>3.3685717019818289</v>
      </c>
      <c r="Q17" s="201">
        <v>3.3326365366950874</v>
      </c>
      <c r="R17" s="201">
        <v>3.5524591080130428</v>
      </c>
      <c r="S17" s="201">
        <v>3.536040366808809</v>
      </c>
      <c r="T17" s="201">
        <v>3.6523759358979699</v>
      </c>
      <c r="U17" s="208">
        <v>3.4680432493920308</v>
      </c>
      <c r="V17" s="201">
        <v>0.11855710209638838</v>
      </c>
      <c r="W17" s="208">
        <v>2.0609645240418084</v>
      </c>
      <c r="X17" s="208">
        <v>1.6856537514469583</v>
      </c>
      <c r="Y17" s="201" t="s">
        <v>417</v>
      </c>
      <c r="Z17" s="201">
        <v>4.6706229413474736</v>
      </c>
      <c r="AA17" s="201">
        <v>4.7175602960170897</v>
      </c>
      <c r="AB17" s="201">
        <v>4.7546611971571213</v>
      </c>
      <c r="AC17" s="201">
        <v>4.7212635531781073</v>
      </c>
      <c r="AD17" s="201">
        <v>4.7330277587274869</v>
      </c>
      <c r="AE17" s="201">
        <v>4.7857553985201973</v>
      </c>
      <c r="AF17" s="208">
        <v>4.7304818574912462</v>
      </c>
      <c r="AG17" s="201">
        <v>3.5311282769366209E-2</v>
      </c>
      <c r="AH17" s="208">
        <v>0.61064250441695833</v>
      </c>
      <c r="AI17" s="208">
        <v>0.49043662070371585</v>
      </c>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row>
    <row r="18" spans="1:90" s="98" customFormat="1" ht="22.5" x14ac:dyDescent="0.25">
      <c r="A18" s="209" t="s">
        <v>302</v>
      </c>
      <c r="B18" s="202" t="s">
        <v>418</v>
      </c>
      <c r="C18" s="203" t="s">
        <v>418</v>
      </c>
      <c r="D18" s="210">
        <v>4.1397564809115996</v>
      </c>
      <c r="E18" s="210">
        <v>4.2571975953641497</v>
      </c>
      <c r="F18" s="210">
        <v>4.2163842897277961</v>
      </c>
      <c r="G18" s="210">
        <v>4.0712125531677446</v>
      </c>
      <c r="H18" s="210">
        <v>4.0286622062934603</v>
      </c>
      <c r="I18" s="210">
        <v>4.085267656279469</v>
      </c>
      <c r="J18" s="210">
        <v>4.1330801302907032</v>
      </c>
      <c r="K18" s="203">
        <v>8.1041177183193036E-2</v>
      </c>
      <c r="L18" s="211">
        <v>-0.26464354338090468</v>
      </c>
      <c r="M18" s="211">
        <v>-0.24098056003501689</v>
      </c>
      <c r="N18" s="203" t="s">
        <v>418</v>
      </c>
      <c r="O18" s="203">
        <v>3.9976311367770867</v>
      </c>
      <c r="P18" s="203">
        <v>3.9881093271217942</v>
      </c>
      <c r="Q18" s="203">
        <v>3.934751161147052</v>
      </c>
      <c r="R18" s="203">
        <v>4.1209792263066802</v>
      </c>
      <c r="S18" s="203">
        <v>4.1020780922161517</v>
      </c>
      <c r="T18" s="203">
        <v>4.2215298798242218</v>
      </c>
      <c r="U18" s="203">
        <v>4.0608464705654983</v>
      </c>
      <c r="V18" s="203">
        <v>8.1041177183191593E-2</v>
      </c>
      <c r="W18" s="210">
        <v>-0.33069492517089349</v>
      </c>
      <c r="X18" s="210">
        <v>-0.24098056003503121</v>
      </c>
      <c r="Y18" s="203" t="s">
        <v>418</v>
      </c>
      <c r="Z18" s="203">
        <v>4.9351536940864715</v>
      </c>
      <c r="AA18" s="203">
        <v>4.9680261964379619</v>
      </c>
      <c r="AB18" s="203">
        <v>4.9865936473103449</v>
      </c>
      <c r="AC18" s="203">
        <v>4.9643649183981298</v>
      </c>
      <c r="AD18" s="203">
        <v>4.9859523951959845</v>
      </c>
      <c r="AE18" s="203">
        <v>5.0254750412954659</v>
      </c>
      <c r="AF18" s="203">
        <v>4.9680181702857791</v>
      </c>
      <c r="AG18" s="203">
        <v>8.1041177183191593E-2</v>
      </c>
      <c r="AH18" s="210">
        <v>-0.33069492517089349</v>
      </c>
      <c r="AI18" s="210">
        <v>-0.24098056003503121</v>
      </c>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row>
    <row r="19" spans="1:90" x14ac:dyDescent="0.25">
      <c r="D19" s="96"/>
      <c r="E19" s="96"/>
      <c r="F19" s="96"/>
      <c r="G19" s="96"/>
      <c r="H19" s="96"/>
      <c r="I19" s="96"/>
      <c r="J19" s="96"/>
      <c r="K19" s="96"/>
      <c r="L19" s="96"/>
      <c r="M19" s="96"/>
      <c r="U19" s="96"/>
      <c r="W19" s="96"/>
      <c r="X19" s="96"/>
    </row>
    <row r="20" spans="1:90" x14ac:dyDescent="0.25">
      <c r="D20" s="96"/>
    </row>
  </sheetData>
  <sortState ref="A1:X19">
    <sortCondition ref="C1"/>
  </sortState>
  <mergeCells count="3">
    <mergeCell ref="C1:M1"/>
    <mergeCell ref="N1:X1"/>
    <mergeCell ref="Y1:AI1"/>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2"/>
  <sheetViews>
    <sheetView workbookViewId="0">
      <pane xSplit="1" topLeftCell="B1" activePane="topRight" state="frozen"/>
      <selection activeCell="E3" sqref="E3:P33"/>
      <selection pane="topRight"/>
    </sheetView>
  </sheetViews>
  <sheetFormatPr defaultRowHeight="18.75" x14ac:dyDescent="0.25"/>
  <cols>
    <col min="1" max="1" width="45" style="63" customWidth="1"/>
    <col min="2" max="2" width="36" style="62" customWidth="1"/>
    <col min="15" max="15" width="9.140625" customWidth="1"/>
    <col min="24" max="24" width="13.7109375" customWidth="1"/>
    <col min="27" max="27" width="13.140625" bestFit="1" customWidth="1"/>
    <col min="36" max="36" width="14.140625" customWidth="1"/>
  </cols>
  <sheetData>
    <row r="1" spans="1:39" ht="25.5" x14ac:dyDescent="0.35">
      <c r="A1" s="105"/>
      <c r="B1" s="107"/>
      <c r="C1" s="244" t="s">
        <v>530</v>
      </c>
      <c r="D1" s="244"/>
      <c r="E1" s="244"/>
      <c r="F1" s="244"/>
      <c r="G1" s="244"/>
      <c r="H1" s="244"/>
      <c r="I1" s="244"/>
      <c r="J1" s="244"/>
      <c r="K1" s="244"/>
      <c r="L1" s="244"/>
      <c r="M1" s="244"/>
      <c r="N1" s="244"/>
      <c r="O1" s="220"/>
      <c r="P1" s="244" t="s">
        <v>531</v>
      </c>
      <c r="Q1" s="244"/>
      <c r="R1" s="244"/>
      <c r="S1" s="244"/>
      <c r="T1" s="244"/>
      <c r="U1" s="244"/>
      <c r="V1" s="244"/>
      <c r="W1" s="244"/>
      <c r="X1" s="244"/>
      <c r="Y1" s="244"/>
      <c r="Z1" s="244"/>
      <c r="AA1" s="244"/>
      <c r="AB1" s="244" t="s">
        <v>535</v>
      </c>
      <c r="AC1" s="244"/>
      <c r="AD1" s="244"/>
      <c r="AE1" s="244"/>
      <c r="AF1" s="244"/>
      <c r="AG1" s="244"/>
      <c r="AH1" s="244"/>
      <c r="AI1" s="244"/>
      <c r="AJ1" s="244"/>
      <c r="AK1" s="244"/>
      <c r="AL1" s="244"/>
      <c r="AM1" s="244"/>
    </row>
    <row r="2" spans="1:39" ht="28.5" customHeight="1" x14ac:dyDescent="0.25">
      <c r="A2" s="120"/>
      <c r="B2" s="121"/>
      <c r="C2" s="121" t="s">
        <v>419</v>
      </c>
      <c r="D2" s="121">
        <v>2010</v>
      </c>
      <c r="E2" s="121">
        <v>2011</v>
      </c>
      <c r="F2" s="121">
        <v>2012</v>
      </c>
      <c r="G2" s="121">
        <v>2013</v>
      </c>
      <c r="H2" s="121">
        <v>2014</v>
      </c>
      <c r="I2" s="121">
        <v>2015</v>
      </c>
      <c r="J2" s="121" t="s">
        <v>421</v>
      </c>
      <c r="K2" s="121" t="s">
        <v>580</v>
      </c>
      <c r="L2" s="121" t="s">
        <v>420</v>
      </c>
      <c r="M2" s="121" t="s">
        <v>422</v>
      </c>
      <c r="N2" s="121" t="s">
        <v>423</v>
      </c>
      <c r="O2" s="121" t="s">
        <v>583</v>
      </c>
      <c r="P2" s="121" t="s">
        <v>419</v>
      </c>
      <c r="Q2" s="121">
        <v>2010</v>
      </c>
      <c r="R2" s="121">
        <v>2011</v>
      </c>
      <c r="S2" s="121">
        <v>2012</v>
      </c>
      <c r="T2" s="121">
        <v>2013</v>
      </c>
      <c r="U2" s="121">
        <v>2014</v>
      </c>
      <c r="V2" s="121">
        <v>2015</v>
      </c>
      <c r="W2" s="121" t="s">
        <v>421</v>
      </c>
      <c r="X2" s="121" t="s">
        <v>581</v>
      </c>
      <c r="Y2" s="121" t="s">
        <v>420</v>
      </c>
      <c r="Z2" s="121" t="s">
        <v>422</v>
      </c>
      <c r="AA2" s="121" t="s">
        <v>423</v>
      </c>
      <c r="AB2" s="121" t="s">
        <v>419</v>
      </c>
      <c r="AC2" s="121">
        <v>2010</v>
      </c>
      <c r="AD2" s="121">
        <v>2011</v>
      </c>
      <c r="AE2" s="121">
        <v>2012</v>
      </c>
      <c r="AF2" s="121">
        <v>2013</v>
      </c>
      <c r="AG2" s="121">
        <v>2014</v>
      </c>
      <c r="AH2" s="121">
        <v>2015</v>
      </c>
      <c r="AI2" s="121" t="s">
        <v>421</v>
      </c>
      <c r="AJ2" s="121" t="s">
        <v>582</v>
      </c>
      <c r="AK2" s="121" t="s">
        <v>420</v>
      </c>
      <c r="AL2" s="121" t="s">
        <v>422</v>
      </c>
      <c r="AM2" s="121" t="s">
        <v>423</v>
      </c>
    </row>
    <row r="3" spans="1:39" ht="20.25" x14ac:dyDescent="0.4">
      <c r="A3" s="122" t="s">
        <v>424</v>
      </c>
      <c r="B3" s="123" t="s">
        <v>6</v>
      </c>
      <c r="C3" s="124" t="s">
        <v>327</v>
      </c>
      <c r="D3" s="125">
        <v>4.2900309999999999</v>
      </c>
      <c r="E3" s="125">
        <v>4.3782042841491844</v>
      </c>
      <c r="F3" s="125">
        <v>4.5867866703176343</v>
      </c>
      <c r="G3" s="125">
        <v>4.308137696600566</v>
      </c>
      <c r="H3" s="125">
        <v>3.8566298807435313</v>
      </c>
      <c r="I3" s="125">
        <v>3.9471528588439067</v>
      </c>
      <c r="J3" s="125">
        <f t="shared" ref="J3:J33" si="0">AVERAGE(D3:I3)</f>
        <v>4.2278237317758034</v>
      </c>
      <c r="K3" s="125">
        <f>J3-4.13</f>
        <v>9.7823731775803502E-2</v>
      </c>
      <c r="L3" s="124">
        <f t="shared" ref="L3:L33" si="1">_xlfn.STDEV.P(D3:I3)</f>
        <v>0.25111411512863407</v>
      </c>
      <c r="M3" s="125">
        <f t="shared" ref="M3:M33" si="2">((POWER((I3/D3),1/5))-1)*100</f>
        <v>-1.652187859340648</v>
      </c>
      <c r="N3" s="125">
        <f t="shared" ref="N3:N33" si="3">100*((AVERAGE(E3/D3,F3/E3,G3/F3,H3/G3,I3/H3))-1)</f>
        <v>-1.4777531530777543</v>
      </c>
      <c r="O3" s="125">
        <f>N3-(-0.24)</f>
        <v>-1.2377531530777544</v>
      </c>
      <c r="P3" s="124" t="s">
        <v>327</v>
      </c>
      <c r="Q3" s="100">
        <v>4.4068209321739324</v>
      </c>
      <c r="R3" s="100">
        <v>4.2491464022117995</v>
      </c>
      <c r="S3" s="100">
        <v>4.2305577619941674</v>
      </c>
      <c r="T3" s="100">
        <v>4.4222791019889849</v>
      </c>
      <c r="U3" s="100">
        <v>4.2327082269052925</v>
      </c>
      <c r="V3" s="100">
        <v>4.4717365545011436</v>
      </c>
      <c r="W3" s="125">
        <f t="shared" ref="W3:W33" si="4">AVERAGE(Q3:V3)</f>
        <v>4.3355414966292196</v>
      </c>
      <c r="X3" s="125">
        <f>J3-W3</f>
        <v>-0.10771776485341622</v>
      </c>
      <c r="Y3" s="124">
        <f t="shared" ref="Y3:Y33" si="5">_xlfn.STDEV.P(Q3:V3)</f>
        <v>0.10017787691841606</v>
      </c>
      <c r="Z3" s="125">
        <f t="shared" ref="Z3:Z33" si="6">((POWER((V3/Q3),1/5))-1)*100</f>
        <v>0.2928935309606473</v>
      </c>
      <c r="AA3" s="125">
        <f t="shared" ref="AA3:AA33" si="7">100*((AVERAGE(R3/Q3,S3/R3,T3/S3,U3/T3,V3/U3))-1)</f>
        <v>0.37536752628559711</v>
      </c>
      <c r="AB3" s="124" t="s">
        <v>327</v>
      </c>
      <c r="AC3" s="119">
        <v>5.4525831499083308</v>
      </c>
      <c r="AD3" s="119">
        <v>5.3924712225236799</v>
      </c>
      <c r="AE3" s="119">
        <v>5.3556082729315575</v>
      </c>
      <c r="AF3" s="119">
        <v>5.2835166710035866</v>
      </c>
      <c r="AG3" s="119">
        <v>5.2639210640909324</v>
      </c>
      <c r="AH3" s="119">
        <v>5.3906594924889264</v>
      </c>
      <c r="AI3" s="125">
        <f>AVERAGE(AC3:AH3)</f>
        <v>5.3564599788245024</v>
      </c>
      <c r="AJ3" s="125">
        <f>J3-AI3</f>
        <v>-1.128636247048699</v>
      </c>
      <c r="AK3" s="124">
        <f t="shared" ref="AK3:AK33" si="8">_xlfn.STDEV.P(AC3:AH3)</f>
        <v>6.5308221439707881E-2</v>
      </c>
      <c r="AL3" s="125">
        <f>((POWER((AH3/AC3),1/5))-1)*100</f>
        <v>-0.22817401818596705</v>
      </c>
      <c r="AM3" s="125">
        <f t="shared" ref="AM3:AM33" si="9">100*((AVERAGE(AD3/AC3,AE3/AD3,AF3/AE3,AG3/AF3,AH3/AG3))-1)</f>
        <v>-0.2190690587637989</v>
      </c>
    </row>
    <row r="4" spans="1:39" ht="22.5" customHeight="1" x14ac:dyDescent="0.25">
      <c r="A4" s="126" t="s">
        <v>425</v>
      </c>
      <c r="B4" s="127" t="s">
        <v>7</v>
      </c>
      <c r="C4" s="124" t="s">
        <v>328</v>
      </c>
      <c r="D4" s="125">
        <v>2.6168450000000001</v>
      </c>
      <c r="E4" s="125">
        <v>2.6789027804195804</v>
      </c>
      <c r="F4" s="125">
        <v>2.8723493667031765</v>
      </c>
      <c r="G4" s="125">
        <v>2.7709679793201132</v>
      </c>
      <c r="H4" s="125">
        <v>2.686583116832546</v>
      </c>
      <c r="I4" s="125">
        <v>2.9494080095268274</v>
      </c>
      <c r="J4" s="125">
        <f t="shared" si="0"/>
        <v>2.7625093754670402</v>
      </c>
      <c r="K4" s="125">
        <f t="shared" ref="K4:K33" si="10">J4-4.13</f>
        <v>-1.3674906245329597</v>
      </c>
      <c r="L4" s="124">
        <f t="shared" si="1"/>
        <v>0.11621850170632388</v>
      </c>
      <c r="M4" s="125">
        <f t="shared" si="2"/>
        <v>2.4215564184179694</v>
      </c>
      <c r="N4" s="125">
        <f t="shared" si="3"/>
        <v>2.5601140788574117</v>
      </c>
      <c r="O4" s="125">
        <f t="shared" ref="O4:O33" si="11">N4-(-0.24)</f>
        <v>2.8001140788574119</v>
      </c>
      <c r="P4" s="124" t="s">
        <v>328</v>
      </c>
      <c r="Q4" s="100">
        <v>3.6337214010902947</v>
      </c>
      <c r="R4" s="100">
        <v>3.5258502065341228</v>
      </c>
      <c r="S4" s="100">
        <v>3.5106518427666078</v>
      </c>
      <c r="T4" s="100">
        <v>3.6285928349220042</v>
      </c>
      <c r="U4" s="100">
        <v>3.5629062266580487</v>
      </c>
      <c r="V4" s="100">
        <v>3.940210379670682</v>
      </c>
      <c r="W4" s="125">
        <f t="shared" si="4"/>
        <v>3.6336554819402935</v>
      </c>
      <c r="X4" s="125">
        <f t="shared" ref="X4:X33" si="12">J4-W4</f>
        <v>-0.8711461064732533</v>
      </c>
      <c r="Y4" s="124">
        <f t="shared" si="5"/>
        <v>0.14477503804236991</v>
      </c>
      <c r="Z4" s="125">
        <f t="shared" si="6"/>
        <v>1.6327218795008092</v>
      </c>
      <c r="AA4" s="125">
        <f t="shared" si="7"/>
        <v>1.7478768409718626</v>
      </c>
      <c r="AB4" s="124" t="s">
        <v>328</v>
      </c>
      <c r="AC4" s="119">
        <v>5.0377469613748085</v>
      </c>
      <c r="AD4" s="119">
        <v>5.0065498026703317</v>
      </c>
      <c r="AE4" s="119">
        <v>4.9982065003585747</v>
      </c>
      <c r="AF4" s="119">
        <v>4.9846345036598461</v>
      </c>
      <c r="AG4" s="119">
        <v>5.0085585823332899</v>
      </c>
      <c r="AH4" s="119">
        <v>5.2974445655193243</v>
      </c>
      <c r="AI4" s="125">
        <f t="shared" ref="AI4:AI33" si="13">AVERAGE(AC4:AH4)</f>
        <v>5.0555234859860292</v>
      </c>
      <c r="AJ4" s="125">
        <f t="shared" ref="AJ4:AJ33" si="14">J4-AI4</f>
        <v>-2.293014110518989</v>
      </c>
      <c r="AK4" s="124">
        <f t="shared" si="8"/>
        <v>0.10935905848708136</v>
      </c>
      <c r="AL4" s="125">
        <f t="shared" ref="AL4:AL33" si="15">((POWER((AH4/AC4),1/5))-1)*100</f>
        <v>1.0103821600768725</v>
      </c>
      <c r="AM4" s="125">
        <f t="shared" si="9"/>
        <v>1.0380700235741225</v>
      </c>
    </row>
    <row r="5" spans="1:39" x14ac:dyDescent="0.25">
      <c r="A5" s="126" t="s">
        <v>502</v>
      </c>
      <c r="B5" s="127" t="s">
        <v>503</v>
      </c>
      <c r="C5" s="124" t="s">
        <v>329</v>
      </c>
      <c r="D5" s="125">
        <v>3.7323023333333332</v>
      </c>
      <c r="E5" s="125">
        <v>3.8117704495726499</v>
      </c>
      <c r="F5" s="125">
        <v>4.0153075691128146</v>
      </c>
      <c r="G5" s="125">
        <v>3.7957477908404154</v>
      </c>
      <c r="H5" s="125">
        <v>3.4666142927732029</v>
      </c>
      <c r="I5" s="125">
        <v>3.6145712424048804</v>
      </c>
      <c r="J5" s="125">
        <f t="shared" si="0"/>
        <v>3.7393856130062164</v>
      </c>
      <c r="K5" s="125">
        <f t="shared" si="10"/>
        <v>-0.39061438699378348</v>
      </c>
      <c r="L5" s="124">
        <f t="shared" si="1"/>
        <v>0.17057851497079374</v>
      </c>
      <c r="M5" s="125">
        <f t="shared" si="2"/>
        <v>-0.63899066284581751</v>
      </c>
      <c r="N5" s="125">
        <f t="shared" si="3"/>
        <v>-0.48044551549033532</v>
      </c>
      <c r="O5" s="125">
        <f t="shared" si="11"/>
        <v>-0.24044551549033533</v>
      </c>
      <c r="P5" s="124" t="s">
        <v>329</v>
      </c>
      <c r="Q5" s="100">
        <v>4.1491210884793865</v>
      </c>
      <c r="R5" s="100">
        <v>4.0080476703192405</v>
      </c>
      <c r="S5" s="100">
        <v>3.9905891222516479</v>
      </c>
      <c r="T5" s="100">
        <v>4.1577170129666587</v>
      </c>
      <c r="U5" s="100">
        <v>4.0094408934895442</v>
      </c>
      <c r="V5" s="100">
        <v>4.2945611628909894</v>
      </c>
      <c r="W5" s="125">
        <f t="shared" si="4"/>
        <v>4.1015794917329105</v>
      </c>
      <c r="X5" s="125">
        <f t="shared" si="12"/>
        <v>-0.36219387872669406</v>
      </c>
      <c r="Y5" s="124">
        <f t="shared" si="5"/>
        <v>0.10970425024829052</v>
      </c>
      <c r="Z5" s="125">
        <f t="shared" si="6"/>
        <v>0.6914364672018003</v>
      </c>
      <c r="AA5" s="125">
        <f t="shared" si="7"/>
        <v>0.77946387659897365</v>
      </c>
      <c r="AB5" s="124" t="s">
        <v>329</v>
      </c>
      <c r="AC5" s="119">
        <v>5.3143044203971579</v>
      </c>
      <c r="AD5" s="119">
        <v>5.2638307492392293</v>
      </c>
      <c r="AE5" s="119">
        <v>5.2364743487405638</v>
      </c>
      <c r="AF5" s="119">
        <v>5.1838892818890043</v>
      </c>
      <c r="AG5" s="119">
        <v>5.1788002368383852</v>
      </c>
      <c r="AH5" s="119">
        <v>5.3595878501657257</v>
      </c>
      <c r="AI5" s="125">
        <f t="shared" si="13"/>
        <v>5.2561478145450105</v>
      </c>
      <c r="AJ5" s="125">
        <f t="shared" si="14"/>
        <v>-1.516762201538794</v>
      </c>
      <c r="AK5" s="124">
        <f t="shared" si="8"/>
        <v>6.5487973239891875E-2</v>
      </c>
      <c r="AL5" s="125">
        <f t="shared" si="15"/>
        <v>0.1698429964245296</v>
      </c>
      <c r="AM5" s="125">
        <f t="shared" si="9"/>
        <v>0.18381276502705823</v>
      </c>
    </row>
    <row r="6" spans="1:39" ht="21.75" customHeight="1" x14ac:dyDescent="0.25">
      <c r="A6" s="126" t="s">
        <v>426</v>
      </c>
      <c r="B6" s="127" t="s">
        <v>9</v>
      </c>
      <c r="C6" s="124" t="s">
        <v>330</v>
      </c>
      <c r="D6" s="125">
        <v>3.4347979999999998</v>
      </c>
      <c r="E6" s="125">
        <v>3.487405222377622</v>
      </c>
      <c r="F6" s="125">
        <v>3.4550907439211391</v>
      </c>
      <c r="G6" s="125">
        <v>3.1589306216713879</v>
      </c>
      <c r="H6" s="125">
        <v>3.0009415180889922</v>
      </c>
      <c r="I6" s="125">
        <v>3.2351785178378911</v>
      </c>
      <c r="J6" s="125">
        <f t="shared" si="0"/>
        <v>3.2953907706495058</v>
      </c>
      <c r="K6" s="125">
        <f t="shared" si="10"/>
        <v>-0.83460922935049409</v>
      </c>
      <c r="L6" s="124">
        <f t="shared" si="1"/>
        <v>0.17830463478357095</v>
      </c>
      <c r="M6" s="125">
        <f t="shared" si="2"/>
        <v>-1.1903388969016215</v>
      </c>
      <c r="N6" s="125">
        <f t="shared" si="3"/>
        <v>-1.0325219803737795</v>
      </c>
      <c r="O6" s="125">
        <f t="shared" si="11"/>
        <v>-0.79252198037377952</v>
      </c>
      <c r="P6" s="124" t="s">
        <v>330</v>
      </c>
      <c r="Q6" s="100">
        <v>3.7548443705650016</v>
      </c>
      <c r="R6" s="100">
        <v>3.5675966942177872</v>
      </c>
      <c r="S6" s="100">
        <v>3.4743259945898437</v>
      </c>
      <c r="T6" s="100">
        <v>3.5988358200835955</v>
      </c>
      <c r="U6" s="100">
        <v>3.5460939145642776</v>
      </c>
      <c r="V6" s="100">
        <v>4.0053016201194405</v>
      </c>
      <c r="W6" s="125">
        <f t="shared" si="4"/>
        <v>3.6578330690233241</v>
      </c>
      <c r="X6" s="125">
        <f t="shared" si="12"/>
        <v>-0.36244229837381825</v>
      </c>
      <c r="Y6" s="124">
        <f t="shared" si="5"/>
        <v>0.17697897726119144</v>
      </c>
      <c r="Z6" s="125">
        <f t="shared" si="6"/>
        <v>1.2998161165040045</v>
      </c>
      <c r="AA6" s="125">
        <f t="shared" si="7"/>
        <v>1.4933295741399677</v>
      </c>
      <c r="AB6" s="124" t="s">
        <v>330</v>
      </c>
      <c r="AC6" s="119">
        <v>5.0050464103550087</v>
      </c>
      <c r="AD6" s="119">
        <v>4.935341197722507</v>
      </c>
      <c r="AE6" s="119">
        <v>4.8355136466831237</v>
      </c>
      <c r="AF6" s="119">
        <v>4.7465770110531631</v>
      </c>
      <c r="AG6" s="119">
        <v>4.7381584428827033</v>
      </c>
      <c r="AH6" s="119">
        <v>4.7839732865405376</v>
      </c>
      <c r="AI6" s="125">
        <f t="shared" si="13"/>
        <v>4.8407683325395068</v>
      </c>
      <c r="AJ6" s="125">
        <f t="shared" si="14"/>
        <v>-1.545377561890001</v>
      </c>
      <c r="AK6" s="124">
        <f t="shared" si="8"/>
        <v>9.8814132889208969E-2</v>
      </c>
      <c r="AL6" s="125">
        <f t="shared" si="15"/>
        <v>-0.89943571399559996</v>
      </c>
      <c r="AM6" s="125">
        <f t="shared" si="9"/>
        <v>-0.89301454894593624</v>
      </c>
    </row>
    <row r="7" spans="1:39" ht="25.5" customHeight="1" x14ac:dyDescent="0.25">
      <c r="A7" s="126" t="s">
        <v>427</v>
      </c>
      <c r="B7" s="127" t="s">
        <v>10</v>
      </c>
      <c r="C7" s="124" t="s">
        <v>331</v>
      </c>
      <c r="D7" s="125">
        <v>3.6518280000000001</v>
      </c>
      <c r="E7" s="125">
        <v>3.626826406759907</v>
      </c>
      <c r="F7" s="125">
        <v>3.6768627853231108</v>
      </c>
      <c r="G7" s="125">
        <v>3.3330005923512749</v>
      </c>
      <c r="H7" s="125">
        <v>3.0654093072896935</v>
      </c>
      <c r="I7" s="125">
        <v>3.395376182688798</v>
      </c>
      <c r="J7" s="125">
        <f t="shared" si="0"/>
        <v>3.4582172124021313</v>
      </c>
      <c r="K7" s="125">
        <f t="shared" si="10"/>
        <v>-0.67178278759786858</v>
      </c>
      <c r="L7" s="124">
        <f t="shared" si="1"/>
        <v>0.21895445923958828</v>
      </c>
      <c r="M7" s="125">
        <f t="shared" si="2"/>
        <v>-1.4457138176562689</v>
      </c>
      <c r="N7" s="125">
        <f t="shared" si="3"/>
        <v>-1.1842809265115051</v>
      </c>
      <c r="O7" s="125">
        <f t="shared" si="11"/>
        <v>-0.94428092651150508</v>
      </c>
      <c r="P7" s="124" t="s">
        <v>331</v>
      </c>
      <c r="Q7" s="100">
        <v>3.5291649327382455</v>
      </c>
      <c r="R7" s="100">
        <v>3.3754991691503058</v>
      </c>
      <c r="S7" s="100">
        <v>3.358136585750942</v>
      </c>
      <c r="T7" s="100">
        <v>3.4931570511373691</v>
      </c>
      <c r="U7" s="100">
        <v>3.417294820652796</v>
      </c>
      <c r="V7" s="100">
        <v>3.6657503548990102</v>
      </c>
      <c r="W7" s="125">
        <f t="shared" si="4"/>
        <v>3.4731671523881116</v>
      </c>
      <c r="X7" s="125">
        <f t="shared" si="12"/>
        <v>-1.4949939985980265E-2</v>
      </c>
      <c r="Y7" s="124">
        <f t="shared" si="5"/>
        <v>0.10529040871929013</v>
      </c>
      <c r="Z7" s="125">
        <f t="shared" si="6"/>
        <v>0.76232641831674997</v>
      </c>
      <c r="AA7" s="125">
        <f t="shared" si="7"/>
        <v>0.85019033773390262</v>
      </c>
      <c r="AB7" s="124" t="s">
        <v>331</v>
      </c>
      <c r="AC7" s="119">
        <v>3.7349906975526577</v>
      </c>
      <c r="AD7" s="119">
        <v>3.6408429495833681</v>
      </c>
      <c r="AE7" s="119">
        <v>3.5436952219759528</v>
      </c>
      <c r="AF7" s="119">
        <v>3.6697895550609592</v>
      </c>
      <c r="AG7" s="119">
        <v>3.8445153672706116</v>
      </c>
      <c r="AH7" s="119">
        <v>3.9506705360553571</v>
      </c>
      <c r="AI7" s="125">
        <f t="shared" si="13"/>
        <v>3.7307507212498172</v>
      </c>
      <c r="AJ7" s="125">
        <f t="shared" si="14"/>
        <v>-0.2725335088476859</v>
      </c>
      <c r="AK7" s="124">
        <f t="shared" si="8"/>
        <v>0.13423519659234615</v>
      </c>
      <c r="AL7" s="125">
        <f t="shared" si="15"/>
        <v>1.1291269054575226</v>
      </c>
      <c r="AM7" s="125">
        <f t="shared" si="9"/>
        <v>1.1783412350810707</v>
      </c>
    </row>
    <row r="8" spans="1:39" ht="18" customHeight="1" x14ac:dyDescent="0.25">
      <c r="A8" s="126" t="s">
        <v>428</v>
      </c>
      <c r="B8" s="127" t="s">
        <v>11</v>
      </c>
      <c r="C8" s="124" t="s">
        <v>332</v>
      </c>
      <c r="D8" s="125">
        <v>4.0093522000000004</v>
      </c>
      <c r="E8" s="125">
        <v>3.9854205109090914</v>
      </c>
      <c r="F8" s="125">
        <v>4.1044189886527933</v>
      </c>
      <c r="G8" s="125">
        <v>3.8419007774504244</v>
      </c>
      <c r="H8" s="125">
        <v>3.4362317082379286</v>
      </c>
      <c r="I8" s="125">
        <v>3.567548486403139</v>
      </c>
      <c r="J8" s="125">
        <f t="shared" si="0"/>
        <v>3.8241454452755632</v>
      </c>
      <c r="K8" s="125">
        <f t="shared" si="10"/>
        <v>-0.30585455472443668</v>
      </c>
      <c r="L8" s="124">
        <f t="shared" si="1"/>
        <v>0.24341280656996533</v>
      </c>
      <c r="M8" s="125">
        <f t="shared" si="2"/>
        <v>-2.3079697677004574</v>
      </c>
      <c r="N8" s="125">
        <f t="shared" si="3"/>
        <v>-2.1489157667561876</v>
      </c>
      <c r="O8" s="125">
        <f t="shared" si="11"/>
        <v>-1.9089157667561876</v>
      </c>
      <c r="P8" s="124" t="s">
        <v>332</v>
      </c>
      <c r="Q8" s="100">
        <v>4.1576740769912481</v>
      </c>
      <c r="R8" s="100">
        <v>4.0767623146791925</v>
      </c>
      <c r="S8" s="100">
        <v>4.0301342011367769</v>
      </c>
      <c r="T8" s="100">
        <v>4.1613613215285934</v>
      </c>
      <c r="U8" s="100">
        <v>4.0444901845526919</v>
      </c>
      <c r="V8" s="100">
        <v>4.2577825216048808</v>
      </c>
      <c r="W8" s="125">
        <f t="shared" si="4"/>
        <v>4.1213674367488977</v>
      </c>
      <c r="X8" s="125">
        <f t="shared" si="12"/>
        <v>-0.2972219914733345</v>
      </c>
      <c r="Y8" s="124">
        <f t="shared" si="5"/>
        <v>7.9320016832736054E-2</v>
      </c>
      <c r="Z8" s="125">
        <f t="shared" si="6"/>
        <v>0.47698774439817182</v>
      </c>
      <c r="AA8" s="125">
        <f t="shared" si="7"/>
        <v>0.5262960893906321</v>
      </c>
      <c r="AB8" s="124" t="s">
        <v>332</v>
      </c>
      <c r="AC8" s="119">
        <v>5.6211113669044437</v>
      </c>
      <c r="AD8" s="119">
        <v>5.5755805886549963</v>
      </c>
      <c r="AE8" s="119">
        <v>5.4864317605102579</v>
      </c>
      <c r="AF8" s="119">
        <v>5.4301566866168427</v>
      </c>
      <c r="AG8" s="119">
        <v>5.4285818141324329</v>
      </c>
      <c r="AH8" s="119">
        <v>5.5368691276647652</v>
      </c>
      <c r="AI8" s="125">
        <f t="shared" si="13"/>
        <v>5.5131218907472901</v>
      </c>
      <c r="AJ8" s="125">
        <f t="shared" si="14"/>
        <v>-1.6889764454717269</v>
      </c>
      <c r="AK8" s="124">
        <f t="shared" si="8"/>
        <v>7.1727911662475941E-2</v>
      </c>
      <c r="AL8" s="125">
        <f t="shared" si="15"/>
        <v>-0.30154832448935354</v>
      </c>
      <c r="AM8" s="125">
        <f t="shared" si="9"/>
        <v>-0.29377300527017036</v>
      </c>
    </row>
    <row r="9" spans="1:39" ht="21.75" customHeight="1" x14ac:dyDescent="0.25">
      <c r="A9" s="126" t="s">
        <v>504</v>
      </c>
      <c r="B9" s="127" t="s">
        <v>505</v>
      </c>
      <c r="C9" s="124" t="s">
        <v>333</v>
      </c>
      <c r="D9" s="125">
        <v>3.6986594000000004</v>
      </c>
      <c r="E9" s="125">
        <v>3.6998840466822069</v>
      </c>
      <c r="F9" s="125">
        <v>3.7454575059656805</v>
      </c>
      <c r="G9" s="125">
        <v>3.4446106638243621</v>
      </c>
      <c r="H9" s="125">
        <v>3.1675275112055381</v>
      </c>
      <c r="I9" s="125">
        <v>3.3993677289766091</v>
      </c>
      <c r="J9" s="125">
        <f t="shared" si="0"/>
        <v>3.5259178094423995</v>
      </c>
      <c r="K9" s="125">
        <f t="shared" si="10"/>
        <v>-0.60408219055760037</v>
      </c>
      <c r="L9" s="124">
        <f t="shared" si="1"/>
        <v>0.20791463305165991</v>
      </c>
      <c r="M9" s="125">
        <f t="shared" si="2"/>
        <v>-1.6734590199634192</v>
      </c>
      <c r="N9" s="125">
        <f t="shared" si="3"/>
        <v>-1.4984258142342277</v>
      </c>
      <c r="O9" s="125">
        <f t="shared" si="11"/>
        <v>-1.2584258142342277</v>
      </c>
      <c r="P9" s="124" t="s">
        <v>333</v>
      </c>
      <c r="Q9" s="100">
        <v>3.8138944600981648</v>
      </c>
      <c r="R9" s="100">
        <v>3.6732860593490959</v>
      </c>
      <c r="S9" s="100">
        <v>3.6208655938258545</v>
      </c>
      <c r="T9" s="100">
        <v>3.7511180642498534</v>
      </c>
      <c r="U9" s="100">
        <v>3.6692929732565882</v>
      </c>
      <c r="V9" s="100">
        <v>3.9762781655411099</v>
      </c>
      <c r="W9" s="125">
        <f t="shared" si="4"/>
        <v>3.7507892193867778</v>
      </c>
      <c r="X9" s="125">
        <f t="shared" si="12"/>
        <v>-0.22487140994437826</v>
      </c>
      <c r="Y9" s="124">
        <f t="shared" si="5"/>
        <v>0.1185721797120579</v>
      </c>
      <c r="Z9" s="125">
        <f t="shared" si="6"/>
        <v>0.83739494833290351</v>
      </c>
      <c r="AA9" s="125">
        <f t="shared" si="7"/>
        <v>0.93368794412000966</v>
      </c>
      <c r="AB9" s="124" t="s">
        <v>333</v>
      </c>
      <c r="AC9" s="119">
        <v>4.787049491604038</v>
      </c>
      <c r="AD9" s="119">
        <v>4.7172549119869567</v>
      </c>
      <c r="AE9" s="119">
        <v>4.6218802097231118</v>
      </c>
      <c r="AF9" s="119">
        <v>4.6155077509103215</v>
      </c>
      <c r="AG9" s="119">
        <v>4.6704185414285817</v>
      </c>
      <c r="AH9" s="119">
        <v>4.7571709834202194</v>
      </c>
      <c r="AI9" s="125">
        <f t="shared" si="13"/>
        <v>4.6948803148455385</v>
      </c>
      <c r="AJ9" s="125">
        <f t="shared" si="14"/>
        <v>-1.168962505403139</v>
      </c>
      <c r="AK9" s="124">
        <f t="shared" si="8"/>
        <v>6.4682950800164521E-2</v>
      </c>
      <c r="AL9" s="125">
        <f t="shared" si="15"/>
        <v>-0.12514340553581027</v>
      </c>
      <c r="AM9" s="125">
        <f t="shared" si="9"/>
        <v>-0.11410001541394266</v>
      </c>
    </row>
    <row r="10" spans="1:39" ht="21.75" customHeight="1" x14ac:dyDescent="0.25">
      <c r="A10" s="126" t="s">
        <v>429</v>
      </c>
      <c r="B10" s="127" t="s">
        <v>13</v>
      </c>
      <c r="C10" s="124" t="s">
        <v>334</v>
      </c>
      <c r="D10" s="125">
        <v>3.8403230000000002</v>
      </c>
      <c r="E10" s="125">
        <v>3.8166799060606063</v>
      </c>
      <c r="F10" s="125">
        <v>3.9617137857612268</v>
      </c>
      <c r="G10" s="125">
        <v>3.6705135484419262</v>
      </c>
      <c r="H10" s="125">
        <v>3.3867667323498507</v>
      </c>
      <c r="I10" s="125">
        <v>3.609211074819954</v>
      </c>
      <c r="J10" s="125">
        <f t="shared" si="0"/>
        <v>3.7142013412389274</v>
      </c>
      <c r="K10" s="125">
        <f t="shared" si="10"/>
        <v>-0.41579865876107247</v>
      </c>
      <c r="L10" s="124">
        <f t="shared" si="1"/>
        <v>0.18610746968284356</v>
      </c>
      <c r="M10" s="125">
        <f t="shared" si="2"/>
        <v>-1.2336724506980423</v>
      </c>
      <c r="N10" s="125">
        <f t="shared" si="3"/>
        <v>-1.0656815404445852</v>
      </c>
      <c r="O10" s="125">
        <f t="shared" si="11"/>
        <v>-0.82568154044458519</v>
      </c>
      <c r="P10" s="124" t="s">
        <v>334</v>
      </c>
      <c r="Q10" s="100">
        <v>3.9241104379661835</v>
      </c>
      <c r="R10" s="100">
        <v>3.889365569772341</v>
      </c>
      <c r="S10" s="100">
        <v>3.8367597844861878</v>
      </c>
      <c r="T10" s="100">
        <v>3.9721551959413803</v>
      </c>
      <c r="U10" s="100">
        <v>3.9467329224207153</v>
      </c>
      <c r="V10" s="100">
        <v>4.1791875089861819</v>
      </c>
      <c r="W10" s="125">
        <f t="shared" si="4"/>
        <v>3.9580519032621648</v>
      </c>
      <c r="X10" s="125">
        <f t="shared" si="12"/>
        <v>-0.2438505620232374</v>
      </c>
      <c r="Y10" s="124">
        <f t="shared" si="5"/>
        <v>0.10786534187162246</v>
      </c>
      <c r="Z10" s="125">
        <f t="shared" si="6"/>
        <v>1.2675089807073325</v>
      </c>
      <c r="AA10" s="125">
        <f t="shared" si="7"/>
        <v>1.3081421770382295</v>
      </c>
      <c r="AB10" s="124" t="s">
        <v>334</v>
      </c>
      <c r="AC10" s="119">
        <v>5.3583798177328834</v>
      </c>
      <c r="AD10" s="119">
        <v>5.3359424365878754</v>
      </c>
      <c r="AE10" s="119">
        <v>5.2432445926743458</v>
      </c>
      <c r="AF10" s="119">
        <v>5.2029952265295529</v>
      </c>
      <c r="AG10" s="119">
        <v>5.2151237428127653</v>
      </c>
      <c r="AH10" s="119">
        <v>5.3202611685259251</v>
      </c>
      <c r="AI10" s="125">
        <f t="shared" si="13"/>
        <v>5.2793244974772247</v>
      </c>
      <c r="AJ10" s="125">
        <f t="shared" si="14"/>
        <v>-1.5651231562382972</v>
      </c>
      <c r="AK10" s="124">
        <f t="shared" si="8"/>
        <v>6.107481717790296E-2</v>
      </c>
      <c r="AL10" s="125">
        <f t="shared" si="15"/>
        <v>-0.14268336238478785</v>
      </c>
      <c r="AM10" s="125">
        <f t="shared" si="9"/>
        <v>-0.13489897555535313</v>
      </c>
    </row>
    <row r="11" spans="1:39" ht="35.25" customHeight="1" x14ac:dyDescent="0.25">
      <c r="A11" s="126" t="s">
        <v>430</v>
      </c>
      <c r="B11" s="127" t="s">
        <v>14</v>
      </c>
      <c r="C11" s="124" t="s">
        <v>335</v>
      </c>
      <c r="D11" s="125">
        <v>3.4527239999999999</v>
      </c>
      <c r="E11" s="125">
        <v>3.5272052221445218</v>
      </c>
      <c r="F11" s="125">
        <v>3.6254917171960575</v>
      </c>
      <c r="G11" s="125">
        <v>3.3583895481586401</v>
      </c>
      <c r="H11" s="125">
        <v>3.081367207390139</v>
      </c>
      <c r="I11" s="125">
        <v>3.3237027364954965</v>
      </c>
      <c r="J11" s="125">
        <f t="shared" si="0"/>
        <v>3.3948134052308099</v>
      </c>
      <c r="K11" s="125">
        <f t="shared" si="10"/>
        <v>-0.73518659476919002</v>
      </c>
      <c r="L11" s="124">
        <f t="shared" si="1"/>
        <v>0.17259087330840217</v>
      </c>
      <c r="M11" s="125">
        <f t="shared" si="2"/>
        <v>-0.75878738608236018</v>
      </c>
      <c r="N11" s="125">
        <f t="shared" si="3"/>
        <v>-0.56155159271359389</v>
      </c>
      <c r="O11" s="125">
        <f t="shared" si="11"/>
        <v>-0.3215515927135939</v>
      </c>
      <c r="P11" s="124" t="s">
        <v>335</v>
      </c>
      <c r="Q11" s="100">
        <v>3.3300870056495926</v>
      </c>
      <c r="R11" s="100">
        <v>3.2212345304100443</v>
      </c>
      <c r="S11" s="100">
        <v>3.2020112936236975</v>
      </c>
      <c r="T11" s="100">
        <v>3.336284324239609</v>
      </c>
      <c r="U11" s="100">
        <v>3.3717812788366786</v>
      </c>
      <c r="V11" s="100">
        <v>3.6684945135357916</v>
      </c>
      <c r="W11" s="125">
        <f t="shared" si="4"/>
        <v>3.3549821577159022</v>
      </c>
      <c r="X11" s="125">
        <f t="shared" si="12"/>
        <v>3.9831247514907631E-2</v>
      </c>
      <c r="Y11" s="124">
        <f t="shared" si="5"/>
        <v>0.1532047096569063</v>
      </c>
      <c r="Z11" s="125">
        <f t="shared" si="6"/>
        <v>1.9545139764396202</v>
      </c>
      <c r="AA11" s="125">
        <f t="shared" si="7"/>
        <v>2.0383470169055062</v>
      </c>
      <c r="AB11" s="124" t="s">
        <v>335</v>
      </c>
      <c r="AC11" s="119">
        <v>3.9963560145850745</v>
      </c>
      <c r="AD11" s="119">
        <v>3.9601465440343029</v>
      </c>
      <c r="AE11" s="119">
        <v>3.897539373564487</v>
      </c>
      <c r="AF11" s="119">
        <v>3.8779510498092828</v>
      </c>
      <c r="AG11" s="119">
        <v>3.9206674043341008</v>
      </c>
      <c r="AH11" s="119">
        <v>3.9612902608012299</v>
      </c>
      <c r="AI11" s="125">
        <f t="shared" si="13"/>
        <v>3.9356584411880799</v>
      </c>
      <c r="AJ11" s="125">
        <f t="shared" si="14"/>
        <v>-0.54084503595727007</v>
      </c>
      <c r="AK11" s="124">
        <f t="shared" si="8"/>
        <v>4.0720163506889458E-2</v>
      </c>
      <c r="AL11" s="125">
        <f t="shared" si="15"/>
        <v>-0.176107826360139</v>
      </c>
      <c r="AM11" s="125">
        <f t="shared" si="9"/>
        <v>-0.17038700457302491</v>
      </c>
    </row>
    <row r="12" spans="1:39" x14ac:dyDescent="0.25">
      <c r="A12" s="126" t="s">
        <v>510</v>
      </c>
      <c r="B12" s="127" t="s">
        <v>511</v>
      </c>
      <c r="C12" s="124" t="s">
        <v>336</v>
      </c>
      <c r="D12" s="125">
        <v>3.6465234999999998</v>
      </c>
      <c r="E12" s="125">
        <v>3.6719425641025643</v>
      </c>
      <c r="F12" s="125">
        <v>3.7936027514786419</v>
      </c>
      <c r="G12" s="125">
        <v>3.5144515483002832</v>
      </c>
      <c r="H12" s="125">
        <v>3.2340669698699949</v>
      </c>
      <c r="I12" s="125">
        <v>3.4664569056577252</v>
      </c>
      <c r="J12" s="125">
        <f t="shared" si="0"/>
        <v>3.5545073732348684</v>
      </c>
      <c r="K12" s="125">
        <f t="shared" si="10"/>
        <v>-0.57549262676513147</v>
      </c>
      <c r="L12" s="124">
        <f t="shared" si="1"/>
        <v>0.17863556831200056</v>
      </c>
      <c r="M12" s="125">
        <f t="shared" si="2"/>
        <v>-1.0077130078134044</v>
      </c>
      <c r="N12" s="125">
        <f t="shared" si="3"/>
        <v>-0.82810341546746269</v>
      </c>
      <c r="O12" s="125">
        <f t="shared" si="11"/>
        <v>-0.5881034154674627</v>
      </c>
      <c r="P12" s="124" t="s">
        <v>336</v>
      </c>
      <c r="Q12" s="100">
        <v>3.6270987218078883</v>
      </c>
      <c r="R12" s="100">
        <v>3.5553000500911933</v>
      </c>
      <c r="S12" s="100">
        <v>3.5193855390549422</v>
      </c>
      <c r="T12" s="100">
        <v>3.6542197600904949</v>
      </c>
      <c r="U12" s="100">
        <v>3.6592571006286976</v>
      </c>
      <c r="V12" s="100">
        <v>3.9238410112609867</v>
      </c>
      <c r="W12" s="125">
        <f t="shared" si="4"/>
        <v>3.656517030489034</v>
      </c>
      <c r="X12" s="125">
        <f t="shared" si="12"/>
        <v>-0.10200965725416555</v>
      </c>
      <c r="Y12" s="124">
        <f t="shared" si="5"/>
        <v>0.12999375374793465</v>
      </c>
      <c r="Z12" s="125">
        <f t="shared" si="6"/>
        <v>1.5851918546603727</v>
      </c>
      <c r="AA12" s="125">
        <f t="shared" si="7"/>
        <v>1.6419794893604678</v>
      </c>
      <c r="AB12" s="124" t="s">
        <v>336</v>
      </c>
      <c r="AC12" s="119">
        <v>4.6773679161589801</v>
      </c>
      <c r="AD12" s="119">
        <v>4.64804449031109</v>
      </c>
      <c r="AE12" s="119">
        <v>4.5703919831194151</v>
      </c>
      <c r="AF12" s="119">
        <v>4.5404731381694168</v>
      </c>
      <c r="AG12" s="119">
        <v>4.5678955735734332</v>
      </c>
      <c r="AH12" s="119">
        <v>4.6407757146635795</v>
      </c>
      <c r="AI12" s="125">
        <f t="shared" si="13"/>
        <v>4.6074914693326532</v>
      </c>
      <c r="AJ12" s="125">
        <f t="shared" si="14"/>
        <v>-1.0529840960977848</v>
      </c>
      <c r="AK12" s="124">
        <f t="shared" si="8"/>
        <v>5.0117810987322327E-2</v>
      </c>
      <c r="AL12" s="125">
        <f t="shared" si="15"/>
        <v>-0.1569568634814722</v>
      </c>
      <c r="AM12" s="125">
        <f t="shared" si="9"/>
        <v>-0.15055040927475227</v>
      </c>
    </row>
    <row r="13" spans="1:39" ht="22.5" customHeight="1" x14ac:dyDescent="0.25">
      <c r="A13" s="126" t="s">
        <v>431</v>
      </c>
      <c r="B13" s="127" t="s">
        <v>16</v>
      </c>
      <c r="C13" s="124" t="s">
        <v>337</v>
      </c>
      <c r="D13" s="125">
        <v>3.0490159999999999</v>
      </c>
      <c r="E13" s="125">
        <v>3.2187866655011654</v>
      </c>
      <c r="F13" s="125">
        <v>3.4580160589266158</v>
      </c>
      <c r="G13" s="125">
        <v>3.162572961756374</v>
      </c>
      <c r="H13" s="125">
        <v>2.9432753184553317</v>
      </c>
      <c r="I13" s="125">
        <v>2.9432753184553317</v>
      </c>
      <c r="J13" s="125">
        <f t="shared" si="0"/>
        <v>3.129157053849136</v>
      </c>
      <c r="K13" s="125">
        <f t="shared" si="10"/>
        <v>-1.0008429461508639</v>
      </c>
      <c r="L13" s="124">
        <f t="shared" si="1"/>
        <v>0.17926933323205019</v>
      </c>
      <c r="M13" s="125">
        <f t="shared" si="2"/>
        <v>-0.70343226067757225</v>
      </c>
      <c r="N13" s="125">
        <f t="shared" si="3"/>
        <v>-0.49550741054812386</v>
      </c>
      <c r="O13" s="125">
        <f t="shared" si="11"/>
        <v>-0.25550741054812387</v>
      </c>
      <c r="P13" s="124" t="s">
        <v>337</v>
      </c>
      <c r="Q13" s="100">
        <v>3.7696206540275727</v>
      </c>
      <c r="R13" s="100">
        <v>3.532718477482816</v>
      </c>
      <c r="S13" s="100">
        <v>3.4085106665292773</v>
      </c>
      <c r="T13" s="100">
        <v>3.5111440730418031</v>
      </c>
      <c r="U13" s="100">
        <v>3.4315075656114145</v>
      </c>
      <c r="V13" s="100">
        <v>3.6323445693590606</v>
      </c>
      <c r="W13" s="125">
        <f t="shared" si="4"/>
        <v>3.5476410010086572</v>
      </c>
      <c r="X13" s="125">
        <f t="shared" si="12"/>
        <v>-0.4184839471595212</v>
      </c>
      <c r="Y13" s="124">
        <f t="shared" si="5"/>
        <v>0.12305052694902496</v>
      </c>
      <c r="Z13" s="125">
        <f t="shared" si="6"/>
        <v>-0.73917550970301615</v>
      </c>
      <c r="AA13" s="125">
        <f t="shared" si="7"/>
        <v>-0.64094355896735511</v>
      </c>
      <c r="AB13" s="124" t="s">
        <v>337</v>
      </c>
      <c r="AC13" s="119">
        <v>3.6580423965067315</v>
      </c>
      <c r="AD13" s="119">
        <v>3.5781675980321461</v>
      </c>
      <c r="AE13" s="119">
        <v>3.5598223559771704</v>
      </c>
      <c r="AF13" s="119">
        <v>3.5743462060261262</v>
      </c>
      <c r="AG13" s="119">
        <v>3.6548697776206476</v>
      </c>
      <c r="AH13" s="119">
        <v>3.6548697776206476</v>
      </c>
      <c r="AI13" s="125">
        <f t="shared" si="13"/>
        <v>3.613353018630578</v>
      </c>
      <c r="AJ13" s="125">
        <f t="shared" si="14"/>
        <v>-0.484195964781442</v>
      </c>
      <c r="AK13" s="124">
        <f t="shared" si="8"/>
        <v>4.29524934188866E-2</v>
      </c>
      <c r="AL13" s="125">
        <f t="shared" si="15"/>
        <v>-1.7352013780447262E-2</v>
      </c>
      <c r="AM13" s="125">
        <f t="shared" si="9"/>
        <v>-7.0851050361198098E-3</v>
      </c>
    </row>
    <row r="14" spans="1:39" ht="21.75" customHeight="1" x14ac:dyDescent="0.25">
      <c r="A14" s="126" t="s">
        <v>432</v>
      </c>
      <c r="B14" s="127" t="s">
        <v>17</v>
      </c>
      <c r="C14" s="124" t="s">
        <v>338</v>
      </c>
      <c r="D14" s="125">
        <v>2.9057580000000001</v>
      </c>
      <c r="E14" s="125">
        <v>2.8251841589743591</v>
      </c>
      <c r="F14" s="125">
        <v>2.862167292004381</v>
      </c>
      <c r="G14" s="125">
        <v>2.8401811208215295</v>
      </c>
      <c r="H14" s="125">
        <v>2.7949758357225853</v>
      </c>
      <c r="I14" s="125">
        <v>3.0290359875566955</v>
      </c>
      <c r="J14" s="125">
        <f t="shared" si="0"/>
        <v>2.8762170658465922</v>
      </c>
      <c r="K14" s="125">
        <f t="shared" si="10"/>
        <v>-1.2537829341534077</v>
      </c>
      <c r="L14" s="124">
        <f t="shared" si="1"/>
        <v>7.6296319437280324E-2</v>
      </c>
      <c r="M14" s="125">
        <f t="shared" si="2"/>
        <v>0.8344649559611117</v>
      </c>
      <c r="N14" s="125">
        <f t="shared" si="3"/>
        <v>0.91013359612355238</v>
      </c>
      <c r="O14" s="125">
        <f t="shared" si="11"/>
        <v>1.1501335961235524</v>
      </c>
      <c r="P14" s="124" t="s">
        <v>338</v>
      </c>
      <c r="Q14" s="100">
        <v>3.333971528522222</v>
      </c>
      <c r="R14" s="100">
        <v>3.3269242538511619</v>
      </c>
      <c r="S14" s="100">
        <v>3.3890493525883407</v>
      </c>
      <c r="T14" s="100">
        <v>3.540836734318872</v>
      </c>
      <c r="U14" s="100">
        <v>3.5136586675003203</v>
      </c>
      <c r="V14" s="100">
        <v>3.6609471295093385</v>
      </c>
      <c r="W14" s="125">
        <f t="shared" si="4"/>
        <v>3.4608979443817094</v>
      </c>
      <c r="X14" s="125">
        <f t="shared" si="12"/>
        <v>-0.58468087853511719</v>
      </c>
      <c r="Y14" s="124">
        <f t="shared" si="5"/>
        <v>0.12139128569138558</v>
      </c>
      <c r="Z14" s="125">
        <f t="shared" si="6"/>
        <v>1.8887687267636899</v>
      </c>
      <c r="AA14" s="125">
        <f t="shared" si="7"/>
        <v>1.9118095799704804</v>
      </c>
      <c r="AB14" s="124" t="s">
        <v>338</v>
      </c>
      <c r="AC14" s="119">
        <v>3.29800799666558</v>
      </c>
      <c r="AD14" s="119">
        <v>3.2548879976350653</v>
      </c>
      <c r="AE14" s="119">
        <v>3.321462934025464</v>
      </c>
      <c r="AF14" s="119">
        <v>3.3795084077545954</v>
      </c>
      <c r="AG14" s="119">
        <v>3.3800983988426285</v>
      </c>
      <c r="AH14" s="119">
        <v>3.4421887367377613</v>
      </c>
      <c r="AI14" s="125">
        <f t="shared" si="13"/>
        <v>3.3460257452768492</v>
      </c>
      <c r="AJ14" s="125">
        <f t="shared" si="14"/>
        <v>-0.46980867943025695</v>
      </c>
      <c r="AK14" s="124">
        <f t="shared" si="8"/>
        <v>6.1569040187699646E-2</v>
      </c>
      <c r="AL14" s="125">
        <f t="shared" si="15"/>
        <v>0.85944986261656808</v>
      </c>
      <c r="AM14" s="125">
        <f t="shared" si="9"/>
        <v>0.86798234106608696</v>
      </c>
    </row>
    <row r="15" spans="1:39" ht="24" customHeight="1" x14ac:dyDescent="0.25">
      <c r="A15" s="126" t="s">
        <v>433</v>
      </c>
      <c r="B15" s="127" t="s">
        <v>18</v>
      </c>
      <c r="C15" s="124" t="s">
        <v>339</v>
      </c>
      <c r="D15" s="125">
        <v>3.4311859999999998</v>
      </c>
      <c r="E15" s="125">
        <v>3.5563580076923076</v>
      </c>
      <c r="F15" s="125">
        <v>3.6168263292442502</v>
      </c>
      <c r="G15" s="125">
        <v>3.4211455866855527</v>
      </c>
      <c r="H15" s="125">
        <v>3.3577283991392255</v>
      </c>
      <c r="I15" s="125">
        <v>3.463867548386828</v>
      </c>
      <c r="J15" s="125">
        <f t="shared" si="0"/>
        <v>3.474518645191361</v>
      </c>
      <c r="K15" s="125">
        <f t="shared" si="10"/>
        <v>-0.65548135480863889</v>
      </c>
      <c r="L15" s="124">
        <f t="shared" si="1"/>
        <v>8.7014335164443832E-2</v>
      </c>
      <c r="M15" s="125">
        <f t="shared" si="2"/>
        <v>0.18977543313996037</v>
      </c>
      <c r="N15" s="125">
        <f t="shared" si="3"/>
        <v>0.24908500182811988</v>
      </c>
      <c r="O15" s="125">
        <f t="shared" si="11"/>
        <v>0.48908500182811987</v>
      </c>
      <c r="P15" s="124" t="s">
        <v>339</v>
      </c>
      <c r="Q15" s="100">
        <v>3.882068296157446</v>
      </c>
      <c r="R15" s="100">
        <v>3.719420022565195</v>
      </c>
      <c r="S15" s="100">
        <v>3.5926616341600726</v>
      </c>
      <c r="T15" s="100">
        <v>3.7313084180358196</v>
      </c>
      <c r="U15" s="100">
        <v>3.669688909994901</v>
      </c>
      <c r="V15" s="100">
        <v>3.9304629419267405</v>
      </c>
      <c r="W15" s="125">
        <f t="shared" si="4"/>
        <v>3.7542683704733624</v>
      </c>
      <c r="X15" s="125">
        <f t="shared" si="12"/>
        <v>-0.27974972528200137</v>
      </c>
      <c r="Y15" s="124">
        <f t="shared" si="5"/>
        <v>0.11718172293423902</v>
      </c>
      <c r="Z15" s="125">
        <f t="shared" si="6"/>
        <v>0.24809000011229987</v>
      </c>
      <c r="AA15" s="125">
        <f t="shared" si="7"/>
        <v>0.34323249416803314</v>
      </c>
      <c r="AB15" s="124" t="s">
        <v>339</v>
      </c>
      <c r="AC15" s="119">
        <v>4.5218856500523259</v>
      </c>
      <c r="AD15" s="119">
        <v>4.4453383810448379</v>
      </c>
      <c r="AE15" s="119">
        <v>4.4042592503681997</v>
      </c>
      <c r="AF15" s="119">
        <v>4.402993978045421</v>
      </c>
      <c r="AG15" s="119">
        <v>4.4409169881504589</v>
      </c>
      <c r="AH15" s="119">
        <v>4.4751509253125041</v>
      </c>
      <c r="AI15" s="125">
        <f t="shared" si="13"/>
        <v>4.4484241954956243</v>
      </c>
      <c r="AJ15" s="125">
        <f t="shared" si="14"/>
        <v>-0.97390555030426329</v>
      </c>
      <c r="AK15" s="124">
        <f t="shared" si="8"/>
        <v>4.121332883287477E-2</v>
      </c>
      <c r="AL15" s="125">
        <f t="shared" si="15"/>
        <v>-0.20756445801640711</v>
      </c>
      <c r="AM15" s="125">
        <f t="shared" si="9"/>
        <v>-0.20269289188196149</v>
      </c>
    </row>
    <row r="16" spans="1:39" ht="40.5" customHeight="1" x14ac:dyDescent="0.25">
      <c r="A16" s="126" t="s">
        <v>434</v>
      </c>
      <c r="B16" s="127" t="s">
        <v>19</v>
      </c>
      <c r="C16" s="124" t="s">
        <v>340</v>
      </c>
      <c r="D16" s="125">
        <v>2.857364</v>
      </c>
      <c r="E16" s="125">
        <v>2.9542442529137531</v>
      </c>
      <c r="F16" s="125">
        <v>3.1280357307776563</v>
      </c>
      <c r="G16" s="125">
        <v>2.7336884885269122</v>
      </c>
      <c r="H16" s="125">
        <v>2.3466194071360715</v>
      </c>
      <c r="I16" s="125">
        <v>2.8753149007435899</v>
      </c>
      <c r="J16" s="125">
        <f t="shared" si="0"/>
        <v>2.8158777966829973</v>
      </c>
      <c r="K16" s="125">
        <f t="shared" si="10"/>
        <v>-1.3141222033170026</v>
      </c>
      <c r="L16" s="124">
        <f t="shared" si="1"/>
        <v>0.24110863560098894</v>
      </c>
      <c r="M16" s="125">
        <f t="shared" si="2"/>
        <v>0.12533202384301667</v>
      </c>
      <c r="N16" s="125">
        <f t="shared" si="3"/>
        <v>1.0074642585150562</v>
      </c>
      <c r="O16" s="125">
        <f t="shared" si="11"/>
        <v>1.2474642585150562</v>
      </c>
      <c r="P16" s="124" t="s">
        <v>340</v>
      </c>
      <c r="Q16" s="100">
        <v>3.566382458530891</v>
      </c>
      <c r="R16" s="100">
        <v>3.4621976885919774</v>
      </c>
      <c r="S16" s="100">
        <v>3.4624269004597319</v>
      </c>
      <c r="T16" s="100">
        <v>3.5184085290012845</v>
      </c>
      <c r="U16" s="100">
        <v>3.3752548774497124</v>
      </c>
      <c r="V16" s="100">
        <v>3.7396091228476536</v>
      </c>
      <c r="W16" s="125">
        <f t="shared" si="4"/>
        <v>3.5207132628135418</v>
      </c>
      <c r="X16" s="125">
        <f t="shared" si="12"/>
        <v>-0.70483546613054449</v>
      </c>
      <c r="Y16" s="124">
        <f t="shared" si="5"/>
        <v>0.11400723596264968</v>
      </c>
      <c r="Z16" s="125">
        <f t="shared" si="6"/>
        <v>0.95309990718130955</v>
      </c>
      <c r="AA16" s="125">
        <f t="shared" si="7"/>
        <v>1.085662571732593</v>
      </c>
      <c r="AB16" s="124" t="s">
        <v>340</v>
      </c>
      <c r="AC16" s="119">
        <v>4.4034091977206984</v>
      </c>
      <c r="AD16" s="119">
        <v>4.3263256512174646</v>
      </c>
      <c r="AE16" s="119">
        <v>4.2899610963064916</v>
      </c>
      <c r="AF16" s="119">
        <v>4.1639465193394862</v>
      </c>
      <c r="AG16" s="119">
        <v>4.0418289680396429</v>
      </c>
      <c r="AH16" s="119">
        <v>4.3985187449142344</v>
      </c>
      <c r="AI16" s="125">
        <f t="shared" si="13"/>
        <v>4.2706650295896695</v>
      </c>
      <c r="AJ16" s="125">
        <f t="shared" si="14"/>
        <v>-1.4547872329066722</v>
      </c>
      <c r="AK16" s="124">
        <f t="shared" si="8"/>
        <v>0.12986712002502943</v>
      </c>
      <c r="AL16" s="125">
        <f t="shared" si="15"/>
        <v>-2.2221994741611351E-2</v>
      </c>
      <c r="AM16" s="125">
        <f t="shared" si="9"/>
        <v>7.2742147285120851E-2</v>
      </c>
    </row>
    <row r="17" spans="1:39" ht="24.75" customHeight="1" x14ac:dyDescent="0.25">
      <c r="A17" s="126" t="s">
        <v>435</v>
      </c>
      <c r="B17" s="127" t="s">
        <v>20</v>
      </c>
      <c r="C17" s="124" t="s">
        <v>341</v>
      </c>
      <c r="D17" s="125">
        <v>3.5662720000000001</v>
      </c>
      <c r="E17" s="125">
        <v>3.5272173552447552</v>
      </c>
      <c r="F17" s="125">
        <v>3.5874094216867469</v>
      </c>
      <c r="G17" s="125">
        <v>3.4502419705382437</v>
      </c>
      <c r="H17" s="125">
        <v>3.2449608929742277</v>
      </c>
      <c r="I17" s="125">
        <v>3.4137531193612007</v>
      </c>
      <c r="J17" s="125">
        <f t="shared" si="0"/>
        <v>3.4649757933008623</v>
      </c>
      <c r="K17" s="125">
        <f t="shared" si="10"/>
        <v>-0.66502420669913764</v>
      </c>
      <c r="L17" s="124">
        <f t="shared" si="1"/>
        <v>0.11573844874619303</v>
      </c>
      <c r="M17" s="125">
        <f t="shared" si="2"/>
        <v>-0.87035994406257089</v>
      </c>
      <c r="N17" s="125">
        <f t="shared" si="3"/>
        <v>-0.79205491075290402</v>
      </c>
      <c r="O17" s="125">
        <f t="shared" si="11"/>
        <v>-0.55205491075290403</v>
      </c>
      <c r="P17" s="124" t="s">
        <v>341</v>
      </c>
      <c r="Q17" s="100">
        <v>4.003479258812586</v>
      </c>
      <c r="R17" s="100">
        <v>3.8944203938125685</v>
      </c>
      <c r="S17" s="100">
        <v>3.9154351057381698</v>
      </c>
      <c r="T17" s="100">
        <v>4.1100025948147554</v>
      </c>
      <c r="U17" s="100">
        <v>3.9527125540094357</v>
      </c>
      <c r="V17" s="100">
        <v>4.0361044430352182</v>
      </c>
      <c r="W17" s="125">
        <f t="shared" si="4"/>
        <v>3.9853590583704555</v>
      </c>
      <c r="X17" s="125">
        <f t="shared" si="12"/>
        <v>-0.5203832650695932</v>
      </c>
      <c r="Y17" s="124">
        <f t="shared" si="5"/>
        <v>7.3783965078765973E-2</v>
      </c>
      <c r="Z17" s="125">
        <f t="shared" si="6"/>
        <v>0.16245546136570699</v>
      </c>
      <c r="AA17" s="125">
        <f t="shared" si="7"/>
        <v>0.21349682000024739</v>
      </c>
      <c r="AB17" s="124" t="s">
        <v>341</v>
      </c>
      <c r="AC17" s="119">
        <v>4.9247045669766063</v>
      </c>
      <c r="AD17" s="119">
        <v>4.8487682026320673</v>
      </c>
      <c r="AE17" s="119">
        <v>4.7879181285814578</v>
      </c>
      <c r="AF17" s="119">
        <v>4.6417160119076755</v>
      </c>
      <c r="AG17" s="119">
        <v>4.530777201147937</v>
      </c>
      <c r="AH17" s="119">
        <v>4.7677186982367923</v>
      </c>
      <c r="AI17" s="125">
        <f t="shared" si="13"/>
        <v>4.7502671349137566</v>
      </c>
      <c r="AJ17" s="125">
        <f t="shared" si="14"/>
        <v>-1.2852913416128944</v>
      </c>
      <c r="AK17" s="124">
        <f t="shared" si="8"/>
        <v>0.13026396902911985</v>
      </c>
      <c r="AL17" s="125">
        <f t="shared" si="15"/>
        <v>-0.64583260339281523</v>
      </c>
      <c r="AM17" s="125">
        <f t="shared" si="9"/>
        <v>-0.60218196194796736</v>
      </c>
    </row>
    <row r="18" spans="1:39" ht="21" customHeight="1" x14ac:dyDescent="0.25">
      <c r="A18" s="126" t="s">
        <v>512</v>
      </c>
      <c r="B18" s="127" t="s">
        <v>513</v>
      </c>
      <c r="C18" s="124" t="s">
        <v>342</v>
      </c>
      <c r="D18" s="125">
        <v>3.1619192000000003</v>
      </c>
      <c r="E18" s="125">
        <v>3.216358088065268</v>
      </c>
      <c r="F18" s="125">
        <v>3.3310231387732743</v>
      </c>
      <c r="G18" s="125">
        <v>3.1215660256657225</v>
      </c>
      <c r="H18" s="125">
        <v>2.9375119706854882</v>
      </c>
      <c r="I18" s="125">
        <v>3.1450493749007293</v>
      </c>
      <c r="J18" s="125">
        <f t="shared" si="0"/>
        <v>3.1522379663484137</v>
      </c>
      <c r="K18" s="125">
        <f t="shared" si="10"/>
        <v>-0.9777620336515862</v>
      </c>
      <c r="L18" s="124">
        <f t="shared" si="1"/>
        <v>0.11780559634320356</v>
      </c>
      <c r="M18" s="125">
        <f t="shared" si="2"/>
        <v>-0.10693469392230037</v>
      </c>
      <c r="N18" s="125">
        <f t="shared" si="3"/>
        <v>3.3511312511369518E-2</v>
      </c>
      <c r="O18" s="125">
        <f t="shared" si="11"/>
        <v>0.27351131251136951</v>
      </c>
      <c r="P18" s="124" t="s">
        <v>342</v>
      </c>
      <c r="Q18" s="100">
        <v>3.7111044392101427</v>
      </c>
      <c r="R18" s="100">
        <v>3.5871361672607445</v>
      </c>
      <c r="S18" s="100">
        <v>3.5612033648145589</v>
      </c>
      <c r="T18" s="100">
        <v>3.6823400698425068</v>
      </c>
      <c r="U18" s="100">
        <v>3.5885645149131564</v>
      </c>
      <c r="V18" s="100">
        <v>3.7998936413356024</v>
      </c>
      <c r="W18" s="125">
        <f t="shared" si="4"/>
        <v>3.6550403662294522</v>
      </c>
      <c r="X18" s="125">
        <f t="shared" si="12"/>
        <v>-0.50280239988103848</v>
      </c>
      <c r="Y18" s="124">
        <f t="shared" si="5"/>
        <v>8.4366588258098993E-2</v>
      </c>
      <c r="Z18" s="125">
        <f t="shared" si="6"/>
        <v>0.47399084733750207</v>
      </c>
      <c r="AA18" s="125">
        <f t="shared" si="7"/>
        <v>0.53609796745188731</v>
      </c>
      <c r="AB18" s="124" t="s">
        <v>342</v>
      </c>
      <c r="AC18" s="119">
        <v>4.1612099615843876</v>
      </c>
      <c r="AD18" s="119">
        <v>4.0906975661123148</v>
      </c>
      <c r="AE18" s="119">
        <v>4.0326021329194752</v>
      </c>
      <c r="AF18" s="119">
        <v>4.0325022246146611</v>
      </c>
      <c r="AG18" s="119">
        <v>4.0096982667602621</v>
      </c>
      <c r="AH18" s="119">
        <v>4.1476893765643883</v>
      </c>
      <c r="AI18" s="125">
        <f t="shared" si="13"/>
        <v>4.0790665880925809</v>
      </c>
      <c r="AJ18" s="125">
        <f t="shared" si="14"/>
        <v>-0.92682862174416725</v>
      </c>
      <c r="AK18" s="124">
        <f t="shared" si="8"/>
        <v>5.8780736783770722E-2</v>
      </c>
      <c r="AL18" s="125">
        <f t="shared" si="15"/>
        <v>-6.5068534829304525E-2</v>
      </c>
      <c r="AM18" s="125">
        <f t="shared" si="9"/>
        <v>-4.8249666981592387E-2</v>
      </c>
    </row>
    <row r="19" spans="1:39" ht="19.5" customHeight="1" x14ac:dyDescent="0.25">
      <c r="A19" s="126" t="s">
        <v>436</v>
      </c>
      <c r="B19" s="127" t="s">
        <v>22</v>
      </c>
      <c r="C19" s="124" t="s">
        <v>343</v>
      </c>
      <c r="D19" s="125">
        <v>4.7584200000000001</v>
      </c>
      <c r="E19" s="125">
        <v>4.9115939885780886</v>
      </c>
      <c r="F19" s="125">
        <v>5.0534381023001096</v>
      </c>
      <c r="G19" s="125">
        <v>4.611870610623229</v>
      </c>
      <c r="H19" s="125">
        <v>3.918252606168676</v>
      </c>
      <c r="I19" s="125">
        <v>4.2428314051182152</v>
      </c>
      <c r="J19" s="125">
        <f t="shared" si="0"/>
        <v>4.582734452131386</v>
      </c>
      <c r="K19" s="125">
        <f t="shared" si="10"/>
        <v>0.45273445213138608</v>
      </c>
      <c r="L19" s="124">
        <f t="shared" si="1"/>
        <v>0.3912575991676297</v>
      </c>
      <c r="M19" s="125">
        <f t="shared" si="2"/>
        <v>-2.2675917385592048</v>
      </c>
      <c r="N19" s="125">
        <f t="shared" si="3"/>
        <v>-1.8774169435739729</v>
      </c>
      <c r="O19" s="125">
        <f t="shared" si="11"/>
        <v>-1.6374169435739729</v>
      </c>
      <c r="P19" s="124" t="s">
        <v>343</v>
      </c>
      <c r="Q19" s="100">
        <v>5.0057550390844678</v>
      </c>
      <c r="R19" s="100">
        <v>4.6455755424309926</v>
      </c>
      <c r="S19" s="100">
        <v>4.6306366233999983</v>
      </c>
      <c r="T19" s="100">
        <v>4.6511743559586494</v>
      </c>
      <c r="U19" s="100">
        <v>4.2427249820320263</v>
      </c>
      <c r="V19" s="100">
        <v>4.5549225470836125</v>
      </c>
      <c r="W19" s="125">
        <f t="shared" si="4"/>
        <v>4.6217981816649578</v>
      </c>
      <c r="X19" s="125">
        <f t="shared" si="12"/>
        <v>-3.9063729533571845E-2</v>
      </c>
      <c r="Y19" s="124">
        <f t="shared" si="5"/>
        <v>0.2225227142314192</v>
      </c>
      <c r="Z19" s="125">
        <f t="shared" si="6"/>
        <v>-1.8698911319053324</v>
      </c>
      <c r="AA19" s="125">
        <f t="shared" si="7"/>
        <v>-1.6993162605193235</v>
      </c>
      <c r="AB19" s="124" t="s">
        <v>343</v>
      </c>
      <c r="AC19" s="119">
        <v>5.9560736621109092</v>
      </c>
      <c r="AD19" s="119">
        <v>5.8638157433366072</v>
      </c>
      <c r="AE19" s="119">
        <v>5.8827843154395474</v>
      </c>
      <c r="AF19" s="119">
        <v>5.7759712647864321</v>
      </c>
      <c r="AG19" s="119">
        <v>5.5930609673358394</v>
      </c>
      <c r="AH19" s="119">
        <v>5.5574333142525951</v>
      </c>
      <c r="AI19" s="125">
        <f t="shared" si="13"/>
        <v>5.7715232112103223</v>
      </c>
      <c r="AJ19" s="125">
        <f t="shared" si="14"/>
        <v>-1.1887887590789363</v>
      </c>
      <c r="AK19" s="124">
        <f t="shared" si="8"/>
        <v>0.14869367582208473</v>
      </c>
      <c r="AL19" s="125">
        <f t="shared" si="15"/>
        <v>-1.3759483892330282</v>
      </c>
      <c r="AM19" s="125">
        <f t="shared" si="9"/>
        <v>-1.3689836705649605</v>
      </c>
    </row>
    <row r="20" spans="1:39" x14ac:dyDescent="0.25">
      <c r="A20" s="126" t="s">
        <v>437</v>
      </c>
      <c r="B20" s="127" t="s">
        <v>23</v>
      </c>
      <c r="C20" s="124" t="s">
        <v>344</v>
      </c>
      <c r="D20" s="125">
        <v>4.1947469999999996</v>
      </c>
      <c r="E20" s="125">
        <v>4.4173517955710953</v>
      </c>
      <c r="F20" s="125">
        <v>4.7381304521358167</v>
      </c>
      <c r="G20" s="125">
        <v>4.2265962021246457</v>
      </c>
      <c r="H20" s="125">
        <v>3.5946555623365239</v>
      </c>
      <c r="I20" s="125">
        <v>4.087565693294974</v>
      </c>
      <c r="J20" s="125">
        <f t="shared" si="0"/>
        <v>4.2098411175771755</v>
      </c>
      <c r="K20" s="125">
        <f t="shared" si="10"/>
        <v>7.9841117577175602E-2</v>
      </c>
      <c r="L20" s="124">
        <f t="shared" si="1"/>
        <v>0.34546186825120462</v>
      </c>
      <c r="M20" s="125">
        <f t="shared" si="2"/>
        <v>-0.516330813384136</v>
      </c>
      <c r="N20" s="125">
        <f t="shared" si="3"/>
        <v>0.10663931513641423</v>
      </c>
      <c r="O20" s="125">
        <f t="shared" si="11"/>
        <v>0.34663931513641422</v>
      </c>
      <c r="P20" s="124" t="s">
        <v>344</v>
      </c>
      <c r="Q20" s="100">
        <v>5.1194736769387186</v>
      </c>
      <c r="R20" s="100">
        <v>4.7894893797084954</v>
      </c>
      <c r="S20" s="100">
        <v>4.7670912640152423</v>
      </c>
      <c r="T20" s="100">
        <v>4.760929199496263</v>
      </c>
      <c r="U20" s="100">
        <v>4.3934863571520753</v>
      </c>
      <c r="V20" s="100">
        <v>4.7494072883098521</v>
      </c>
      <c r="W20" s="125">
        <f t="shared" si="4"/>
        <v>4.7633128609367743</v>
      </c>
      <c r="X20" s="125">
        <f t="shared" si="12"/>
        <v>-0.55347174335959881</v>
      </c>
      <c r="Y20" s="124">
        <f t="shared" si="5"/>
        <v>0.20996853058397427</v>
      </c>
      <c r="Z20" s="125">
        <f t="shared" si="6"/>
        <v>-1.4894327155227649</v>
      </c>
      <c r="AA20" s="125">
        <f t="shared" si="7"/>
        <v>-1.3318717016219894</v>
      </c>
      <c r="AB20" s="124" t="s">
        <v>344</v>
      </c>
      <c r="AC20" s="119">
        <v>5.5058832635999071</v>
      </c>
      <c r="AD20" s="119">
        <v>5.5227479527169718</v>
      </c>
      <c r="AE20" s="119">
        <v>5.5403769650319656</v>
      </c>
      <c r="AF20" s="119">
        <v>5.3553225169536613</v>
      </c>
      <c r="AG20" s="119">
        <v>5.2301121608897949</v>
      </c>
      <c r="AH20" s="119">
        <v>5.3094023366248431</v>
      </c>
      <c r="AI20" s="125">
        <f t="shared" si="13"/>
        <v>5.4106408659695235</v>
      </c>
      <c r="AJ20" s="125">
        <f t="shared" si="14"/>
        <v>-1.200799748392348</v>
      </c>
      <c r="AK20" s="124">
        <f t="shared" si="8"/>
        <v>0.11858227911792012</v>
      </c>
      <c r="AL20" s="125">
        <f t="shared" si="15"/>
        <v>-0.724124099952006</v>
      </c>
      <c r="AM20" s="125">
        <f t="shared" si="9"/>
        <v>-0.70732356223347503</v>
      </c>
    </row>
    <row r="21" spans="1:39" x14ac:dyDescent="0.25">
      <c r="A21" s="126" t="s">
        <v>438</v>
      </c>
      <c r="B21" s="127" t="s">
        <v>24</v>
      </c>
      <c r="C21" s="124" t="s">
        <v>345</v>
      </c>
      <c r="D21" s="125">
        <v>4.6178220000000003</v>
      </c>
      <c r="E21" s="125">
        <v>4.7828649307692306</v>
      </c>
      <c r="F21" s="125">
        <v>4.8960925426067909</v>
      </c>
      <c r="G21" s="125">
        <v>4.4080555922096316</v>
      </c>
      <c r="H21" s="125">
        <v>3.8063614992518389</v>
      </c>
      <c r="I21" s="125">
        <v>4.2052774626002325</v>
      </c>
      <c r="J21" s="125">
        <f t="shared" si="0"/>
        <v>4.4527456712396214</v>
      </c>
      <c r="K21" s="125">
        <f t="shared" si="10"/>
        <v>0.3227456712396215</v>
      </c>
      <c r="L21" s="124">
        <f t="shared" si="1"/>
        <v>0.36829236199602483</v>
      </c>
      <c r="M21" s="125">
        <f t="shared" si="2"/>
        <v>-1.8542510556673886</v>
      </c>
      <c r="N21" s="125">
        <f t="shared" si="3"/>
        <v>-1.4392231651227938</v>
      </c>
      <c r="O21" s="125">
        <f t="shared" si="11"/>
        <v>-1.1992231651227938</v>
      </c>
      <c r="P21" s="124" t="s">
        <v>345</v>
      </c>
      <c r="Q21" s="100">
        <v>5.5597162664711899</v>
      </c>
      <c r="R21" s="100">
        <v>5.3412483959222961</v>
      </c>
      <c r="S21" s="100">
        <v>5.2780649148767553</v>
      </c>
      <c r="T21" s="100">
        <v>5.3029740574627082</v>
      </c>
      <c r="U21" s="100">
        <v>4.9987363626804671</v>
      </c>
      <c r="V21" s="100">
        <v>5.1580414383655633</v>
      </c>
      <c r="W21" s="125">
        <f t="shared" si="4"/>
        <v>5.2731302392964965</v>
      </c>
      <c r="X21" s="125">
        <f t="shared" si="12"/>
        <v>-0.8203845680568751</v>
      </c>
      <c r="Y21" s="124">
        <f t="shared" si="5"/>
        <v>0.17137875712574188</v>
      </c>
      <c r="Z21" s="125">
        <f t="shared" si="6"/>
        <v>-1.4886116674272309</v>
      </c>
      <c r="AA21" s="125">
        <f t="shared" si="7"/>
        <v>-1.438136808823709</v>
      </c>
      <c r="AB21" s="124" t="s">
        <v>345</v>
      </c>
      <c r="AC21" s="119">
        <v>5.9986792459827507</v>
      </c>
      <c r="AD21" s="119">
        <v>5.9132172728588008</v>
      </c>
      <c r="AE21" s="119">
        <v>5.8765049900308091</v>
      </c>
      <c r="AF21" s="119">
        <v>5.6956180902300959</v>
      </c>
      <c r="AG21" s="119">
        <v>5.5763055188189039</v>
      </c>
      <c r="AH21" s="119">
        <v>5.6323206873757297</v>
      </c>
      <c r="AI21" s="125">
        <f t="shared" si="13"/>
        <v>5.7821076342161817</v>
      </c>
      <c r="AJ21" s="125">
        <f t="shared" si="14"/>
        <v>-1.3293619629765603</v>
      </c>
      <c r="AK21" s="124">
        <f t="shared" si="8"/>
        <v>0.15560363241136163</v>
      </c>
      <c r="AL21" s="125">
        <f t="shared" si="15"/>
        <v>-1.2524460235631696</v>
      </c>
      <c r="AM21" s="125">
        <f t="shared" si="9"/>
        <v>-1.2427921508487705</v>
      </c>
    </row>
    <row r="22" spans="1:39" ht="21" customHeight="1" x14ac:dyDescent="0.25">
      <c r="A22" s="126" t="s">
        <v>439</v>
      </c>
      <c r="B22" s="127" t="s">
        <v>25</v>
      </c>
      <c r="C22" s="124" t="s">
        <v>346</v>
      </c>
      <c r="D22" s="125">
        <v>4.5632080000000004</v>
      </c>
      <c r="E22" s="125">
        <v>4.4608755776223781</v>
      </c>
      <c r="F22" s="125">
        <v>4.5082738164293543</v>
      </c>
      <c r="G22" s="125">
        <v>4.3098319934844191</v>
      </c>
      <c r="H22" s="125">
        <v>4.0327771287206629</v>
      </c>
      <c r="I22" s="125">
        <v>4.0327771287206629</v>
      </c>
      <c r="J22" s="125">
        <f t="shared" si="0"/>
        <v>4.3179572741629135</v>
      </c>
      <c r="K22" s="125">
        <f t="shared" si="10"/>
        <v>0.18795727416291363</v>
      </c>
      <c r="L22" s="124">
        <f t="shared" si="1"/>
        <v>0.21583766938088536</v>
      </c>
      <c r="M22" s="125">
        <f t="shared" si="2"/>
        <v>-2.4411232856157539</v>
      </c>
      <c r="N22" s="125">
        <f t="shared" si="3"/>
        <v>-2.4020370181063178</v>
      </c>
      <c r="O22" s="125">
        <f t="shared" si="11"/>
        <v>-2.162037018106318</v>
      </c>
      <c r="P22" s="124" t="s">
        <v>346</v>
      </c>
      <c r="Q22" s="100">
        <v>4.4119510626707168</v>
      </c>
      <c r="R22" s="100">
        <v>4.2615224983245925</v>
      </c>
      <c r="S22" s="100">
        <v>4.1137666207933581</v>
      </c>
      <c r="T22" s="100">
        <v>4.2601647562629594</v>
      </c>
      <c r="U22" s="100">
        <v>4.1905829277369708</v>
      </c>
      <c r="V22" s="100">
        <v>4.4643650667190036</v>
      </c>
      <c r="W22" s="125">
        <f t="shared" si="4"/>
        <v>4.2837254887512666</v>
      </c>
      <c r="X22" s="125">
        <f t="shared" si="12"/>
        <v>3.4231785411646953E-2</v>
      </c>
      <c r="Y22" s="124">
        <f t="shared" si="5"/>
        <v>0.12088706113865307</v>
      </c>
      <c r="Z22" s="125">
        <f t="shared" si="6"/>
        <v>0.23647902068479887</v>
      </c>
      <c r="AA22" s="125">
        <f t="shared" si="7"/>
        <v>0.3163832303928471</v>
      </c>
      <c r="AB22" s="124" t="s">
        <v>346</v>
      </c>
      <c r="AC22" s="119">
        <v>5.4952736923489747</v>
      </c>
      <c r="AD22" s="119">
        <v>5.5381482160171993</v>
      </c>
      <c r="AE22" s="119">
        <v>5.5598299023699944</v>
      </c>
      <c r="AF22" s="119">
        <v>5.5225564999521488</v>
      </c>
      <c r="AG22" s="119">
        <v>5.5253463779199716</v>
      </c>
      <c r="AH22" s="119">
        <v>5.5253463779199716</v>
      </c>
      <c r="AI22" s="125">
        <f t="shared" si="13"/>
        <v>5.5277501777547107</v>
      </c>
      <c r="AJ22" s="125">
        <f t="shared" si="14"/>
        <v>-1.2097929035917971</v>
      </c>
      <c r="AK22" s="124">
        <f t="shared" si="8"/>
        <v>1.9280736637973705E-2</v>
      </c>
      <c r="AL22" s="125">
        <f t="shared" si="15"/>
        <v>0.1092104739520483</v>
      </c>
      <c r="AM22" s="125">
        <f t="shared" si="9"/>
        <v>0.11036334286955718</v>
      </c>
    </row>
    <row r="23" spans="1:39" x14ac:dyDescent="0.25">
      <c r="A23" s="126" t="s">
        <v>514</v>
      </c>
      <c r="B23" s="127" t="s">
        <v>515</v>
      </c>
      <c r="C23" s="124" t="s">
        <v>347</v>
      </c>
      <c r="D23" s="125">
        <v>4.5335492500000001</v>
      </c>
      <c r="E23" s="125">
        <v>4.6431715731351986</v>
      </c>
      <c r="F23" s="125">
        <v>4.7989837283680181</v>
      </c>
      <c r="G23" s="125">
        <v>4.3890885996104814</v>
      </c>
      <c r="H23" s="125">
        <v>3.8380116991194253</v>
      </c>
      <c r="I23" s="125">
        <v>4.1421129224335216</v>
      </c>
      <c r="J23" s="125">
        <f t="shared" si="0"/>
        <v>4.3908196287777743</v>
      </c>
      <c r="K23" s="125">
        <f t="shared" si="10"/>
        <v>0.26081962877777443</v>
      </c>
      <c r="L23" s="124">
        <f t="shared" si="1"/>
        <v>0.32096360388816197</v>
      </c>
      <c r="M23" s="125">
        <f t="shared" si="2"/>
        <v>-1.7897719982011728</v>
      </c>
      <c r="N23" s="125">
        <f t="shared" si="3"/>
        <v>-1.4799489931277998</v>
      </c>
      <c r="O23" s="125">
        <f t="shared" si="11"/>
        <v>-1.2399489931277998</v>
      </c>
      <c r="P23" s="124" t="s">
        <v>347</v>
      </c>
      <c r="Q23" s="100">
        <v>5.0242240112912739</v>
      </c>
      <c r="R23" s="100">
        <v>4.7594589540965941</v>
      </c>
      <c r="S23" s="100">
        <v>4.6973898557713394</v>
      </c>
      <c r="T23" s="100">
        <v>4.7438105922951452</v>
      </c>
      <c r="U23" s="100">
        <v>4.4563826574003844</v>
      </c>
      <c r="V23" s="100">
        <v>4.7316840851195083</v>
      </c>
      <c r="W23" s="125">
        <f t="shared" si="4"/>
        <v>4.7354916926623742</v>
      </c>
      <c r="X23" s="125">
        <f t="shared" si="12"/>
        <v>-0.34467206388459992</v>
      </c>
      <c r="Y23" s="124">
        <f t="shared" si="5"/>
        <v>0.16501418471711607</v>
      </c>
      <c r="Z23" s="125">
        <f t="shared" si="6"/>
        <v>-1.1926278169947957</v>
      </c>
      <c r="AA23" s="125">
        <f t="shared" si="7"/>
        <v>-1.0933976484969854</v>
      </c>
      <c r="AB23" s="124" t="s">
        <v>347</v>
      </c>
      <c r="AC23" s="119">
        <v>5.7389774660106339</v>
      </c>
      <c r="AD23" s="119">
        <v>5.7094822962323937</v>
      </c>
      <c r="AE23" s="119">
        <v>5.7148740432180789</v>
      </c>
      <c r="AF23" s="119">
        <v>5.5873670929805836</v>
      </c>
      <c r="AG23" s="119">
        <v>5.481206256241129</v>
      </c>
      <c r="AH23" s="119">
        <v>5.5061256790432846</v>
      </c>
      <c r="AI23" s="125">
        <f t="shared" si="13"/>
        <v>5.6230054722876845</v>
      </c>
      <c r="AJ23" s="125">
        <f t="shared" si="14"/>
        <v>-1.2321858435099102</v>
      </c>
      <c r="AK23" s="124">
        <f t="shared" si="8"/>
        <v>0.10360628725479704</v>
      </c>
      <c r="AL23" s="125">
        <f t="shared" si="15"/>
        <v>-0.82497465919177948</v>
      </c>
      <c r="AM23" s="125">
        <f t="shared" si="9"/>
        <v>-0.81920663150484296</v>
      </c>
    </row>
    <row r="24" spans="1:39" s="219" customFormat="1" x14ac:dyDescent="0.25">
      <c r="A24" s="213" t="s">
        <v>178</v>
      </c>
      <c r="B24" s="214" t="s">
        <v>27</v>
      </c>
      <c r="C24" s="215" t="s">
        <v>348</v>
      </c>
      <c r="D24" s="216">
        <v>3.7545907366666667</v>
      </c>
      <c r="E24" s="216">
        <v>3.8086253443115781</v>
      </c>
      <c r="F24" s="216">
        <v>3.936874938739686</v>
      </c>
      <c r="G24" s="216">
        <v>3.6530929256482532</v>
      </c>
      <c r="H24" s="216">
        <v>3.3287464887307294</v>
      </c>
      <c r="I24" s="216">
        <v>3.5535116348746931</v>
      </c>
      <c r="J24" s="216">
        <f t="shared" si="0"/>
        <v>3.672573678161934</v>
      </c>
      <c r="K24" s="125">
        <f t="shared" si="10"/>
        <v>-0.45742632183806586</v>
      </c>
      <c r="L24" s="215">
        <f t="shared" si="1"/>
        <v>0.19487791740525023</v>
      </c>
      <c r="M24" s="216">
        <f t="shared" si="2"/>
        <v>-1.0948223195431761</v>
      </c>
      <c r="N24" s="216">
        <f t="shared" si="3"/>
        <v>-0.9056467531006307</v>
      </c>
      <c r="O24" s="125">
        <f t="shared" si="11"/>
        <v>-0.66564675310063071</v>
      </c>
      <c r="P24" s="215" t="s">
        <v>348</v>
      </c>
      <c r="Q24" s="217">
        <v>4.065088544177371</v>
      </c>
      <c r="R24" s="217">
        <v>3.9166457802233738</v>
      </c>
      <c r="S24" s="217">
        <v>3.877886695143669</v>
      </c>
      <c r="T24" s="217">
        <v>3.997841099888932</v>
      </c>
      <c r="U24" s="217">
        <v>3.8765876279376736</v>
      </c>
      <c r="V24" s="217">
        <v>4.1452516132296404</v>
      </c>
      <c r="W24" s="216">
        <f t="shared" si="4"/>
        <v>3.9798835601001095</v>
      </c>
      <c r="X24" s="125">
        <f t="shared" si="12"/>
        <v>-0.30730988193817543</v>
      </c>
      <c r="Y24" s="215">
        <f t="shared" si="5"/>
        <v>0.10000115200062469</v>
      </c>
      <c r="Z24" s="216">
        <f t="shared" si="6"/>
        <v>0.39132297122737025</v>
      </c>
      <c r="AA24" s="216">
        <f t="shared" si="7"/>
        <v>0.46989923434270775</v>
      </c>
      <c r="AB24" s="215" t="s">
        <v>348</v>
      </c>
      <c r="AC24" s="218">
        <v>4.935781851151039</v>
      </c>
      <c r="AD24" s="218">
        <v>4.885862002776399</v>
      </c>
      <c r="AE24" s="218">
        <v>4.8352445435441291</v>
      </c>
      <c r="AF24" s="218">
        <v>4.7919478977127969</v>
      </c>
      <c r="AG24" s="218">
        <v>4.7816037749683584</v>
      </c>
      <c r="AH24" s="218">
        <v>4.8822699207714413</v>
      </c>
      <c r="AI24" s="216">
        <f t="shared" si="13"/>
        <v>4.8521183318206944</v>
      </c>
      <c r="AJ24" s="125">
        <f t="shared" si="14"/>
        <v>-1.1795446536587604</v>
      </c>
      <c r="AK24" s="215">
        <f t="shared" si="8"/>
        <v>5.4657794064794804E-2</v>
      </c>
      <c r="AL24" s="216">
        <f t="shared" si="15"/>
        <v>-0.21777913115716974</v>
      </c>
      <c r="AM24" s="216">
        <f t="shared" si="9"/>
        <v>-0.21068174108271887</v>
      </c>
    </row>
    <row r="25" spans="1:39" ht="21" customHeight="1" x14ac:dyDescent="0.25">
      <c r="A25" s="126" t="s">
        <v>440</v>
      </c>
      <c r="B25" s="127" t="s">
        <v>28</v>
      </c>
      <c r="C25" s="124" t="s">
        <v>349</v>
      </c>
      <c r="D25" s="125">
        <v>3.6719599999999999</v>
      </c>
      <c r="E25" s="125">
        <v>3.7011461247086244</v>
      </c>
      <c r="F25" s="125">
        <v>3.9687667761226733</v>
      </c>
      <c r="G25" s="125">
        <v>3.7892514674220958</v>
      </c>
      <c r="H25" s="125">
        <v>3.4314017893130067</v>
      </c>
      <c r="I25" s="125">
        <v>3.5927581152469994</v>
      </c>
      <c r="J25" s="125">
        <f t="shared" si="0"/>
        <v>3.6925473788022329</v>
      </c>
      <c r="K25" s="125">
        <f t="shared" si="10"/>
        <v>-0.43745262119776696</v>
      </c>
      <c r="L25" s="124">
        <f t="shared" si="1"/>
        <v>0.16547987331774736</v>
      </c>
      <c r="M25" s="125">
        <f t="shared" si="2"/>
        <v>-0.4351583243849988</v>
      </c>
      <c r="N25" s="125">
        <f t="shared" si="3"/>
        <v>-0.24781552747097368</v>
      </c>
      <c r="O25" s="125">
        <f t="shared" si="11"/>
        <v>-7.8155274709736933E-3</v>
      </c>
      <c r="P25" s="124" t="s">
        <v>349</v>
      </c>
      <c r="Q25" s="100">
        <v>4.0038784196676076</v>
      </c>
      <c r="R25" s="100">
        <v>3.9213053435827057</v>
      </c>
      <c r="S25" s="100">
        <v>3.9128581034113998</v>
      </c>
      <c r="T25" s="100">
        <v>4.1818777728838441</v>
      </c>
      <c r="U25" s="100">
        <v>4.1367893070438342</v>
      </c>
      <c r="V25" s="100">
        <v>4.1895754010382458</v>
      </c>
      <c r="W25" s="125">
        <f t="shared" si="4"/>
        <v>4.0577140579379396</v>
      </c>
      <c r="X25" s="125">
        <f t="shared" si="12"/>
        <v>-0.36516667913570666</v>
      </c>
      <c r="Y25" s="124">
        <f t="shared" si="5"/>
        <v>0.1165802997911458</v>
      </c>
      <c r="Z25" s="125">
        <f t="shared" si="6"/>
        <v>0.91084106446259749</v>
      </c>
      <c r="AA25" s="125">
        <f t="shared" si="7"/>
        <v>0.95907108039385847</v>
      </c>
      <c r="AB25" s="124" t="s">
        <v>349</v>
      </c>
      <c r="AC25" s="119">
        <v>5.4129885566776723</v>
      </c>
      <c r="AD25" s="119">
        <v>5.3622083322495557</v>
      </c>
      <c r="AE25" s="119">
        <v>5.2588045151242149</v>
      </c>
      <c r="AF25" s="119">
        <v>5.1373271894994286</v>
      </c>
      <c r="AG25" s="119">
        <v>5.1098337716306297</v>
      </c>
      <c r="AH25" s="119">
        <v>5.0357782151649628</v>
      </c>
      <c r="AI25" s="125">
        <f t="shared" si="13"/>
        <v>5.2194900967244111</v>
      </c>
      <c r="AJ25" s="125">
        <f t="shared" si="14"/>
        <v>-1.5269427179221782</v>
      </c>
      <c r="AK25" s="124">
        <f t="shared" si="8"/>
        <v>0.13655345756189907</v>
      </c>
      <c r="AL25" s="125">
        <f t="shared" si="15"/>
        <v>-1.4342803464141296</v>
      </c>
      <c r="AM25" s="125">
        <f t="shared" si="9"/>
        <v>-1.4321848178215468</v>
      </c>
    </row>
    <row r="26" spans="1:39" x14ac:dyDescent="0.25">
      <c r="A26" s="126" t="s">
        <v>498</v>
      </c>
      <c r="B26" s="127" t="s">
        <v>499</v>
      </c>
      <c r="C26" s="124" t="s">
        <v>350</v>
      </c>
      <c r="D26" s="125">
        <v>3.6719599999999999</v>
      </c>
      <c r="E26" s="125">
        <v>3.7011461247086244</v>
      </c>
      <c r="F26" s="125">
        <v>3.9687667761226733</v>
      </c>
      <c r="G26" s="125">
        <v>3.7892514674220958</v>
      </c>
      <c r="H26" s="125">
        <v>3.4314017893130067</v>
      </c>
      <c r="I26" s="125">
        <v>3.5927581152469994</v>
      </c>
      <c r="J26" s="125">
        <f t="shared" si="0"/>
        <v>3.6925473788022329</v>
      </c>
      <c r="K26" s="125">
        <f t="shared" si="10"/>
        <v>-0.43745262119776696</v>
      </c>
      <c r="L26" s="124">
        <f t="shared" si="1"/>
        <v>0.16547987331774736</v>
      </c>
      <c r="M26" s="125">
        <f t="shared" si="2"/>
        <v>-0.4351583243849988</v>
      </c>
      <c r="N26" s="125">
        <f t="shared" si="3"/>
        <v>-0.24781552747097368</v>
      </c>
      <c r="O26" s="125">
        <f t="shared" si="11"/>
        <v>-7.8155274709736933E-3</v>
      </c>
      <c r="P26" s="124" t="s">
        <v>350</v>
      </c>
      <c r="Q26" s="100">
        <v>4.0038784196676076</v>
      </c>
      <c r="R26" s="100">
        <v>3.9213053435827057</v>
      </c>
      <c r="S26" s="100">
        <v>3.9128581034113998</v>
      </c>
      <c r="T26" s="100">
        <v>4.1818777728838441</v>
      </c>
      <c r="U26" s="100">
        <v>4.1367893070438342</v>
      </c>
      <c r="V26" s="100">
        <v>4.1895754010382458</v>
      </c>
      <c r="W26" s="125">
        <f t="shared" si="4"/>
        <v>4.0577140579379396</v>
      </c>
      <c r="X26" s="125">
        <f t="shared" si="12"/>
        <v>-0.36516667913570666</v>
      </c>
      <c r="Y26" s="124">
        <f t="shared" si="5"/>
        <v>0.1165802997911458</v>
      </c>
      <c r="Z26" s="125">
        <f t="shared" si="6"/>
        <v>0.91084106446259749</v>
      </c>
      <c r="AA26" s="125">
        <f t="shared" si="7"/>
        <v>0.95907108039385847</v>
      </c>
      <c r="AB26" s="124" t="s">
        <v>350</v>
      </c>
      <c r="AC26" s="119">
        <v>5.4129885566776723</v>
      </c>
      <c r="AD26" s="119">
        <v>5.3622083322495557</v>
      </c>
      <c r="AE26" s="119">
        <v>5.2588045151242149</v>
      </c>
      <c r="AF26" s="119">
        <v>5.1373271894994286</v>
      </c>
      <c r="AG26" s="119">
        <v>5.1098337716306297</v>
      </c>
      <c r="AH26" s="119">
        <v>5.0357782151649628</v>
      </c>
      <c r="AI26" s="125">
        <f t="shared" si="13"/>
        <v>5.2194900967244111</v>
      </c>
      <c r="AJ26" s="125">
        <f t="shared" si="14"/>
        <v>-1.5269427179221782</v>
      </c>
      <c r="AK26" s="124">
        <f t="shared" si="8"/>
        <v>0.13655345756189907</v>
      </c>
      <c r="AL26" s="125">
        <f t="shared" si="15"/>
        <v>-1.4342803464141296</v>
      </c>
      <c r="AM26" s="125">
        <f t="shared" si="9"/>
        <v>-1.4321848178215468</v>
      </c>
    </row>
    <row r="27" spans="1:39" ht="22.5" customHeight="1" x14ac:dyDescent="0.25">
      <c r="A27" s="126" t="s">
        <v>441</v>
      </c>
      <c r="B27" s="127" t="s">
        <v>30</v>
      </c>
      <c r="C27" s="124" t="s">
        <v>351</v>
      </c>
      <c r="D27" s="125">
        <v>4.0025120000000003</v>
      </c>
      <c r="E27" s="125">
        <v>4.1473517967365972</v>
      </c>
      <c r="F27" s="125">
        <v>4.2991759964950713</v>
      </c>
      <c r="G27" s="125">
        <v>4.0318434958923515</v>
      </c>
      <c r="H27" s="125">
        <v>3.6792256929886085</v>
      </c>
      <c r="I27" s="125">
        <v>3.8330960425827429</v>
      </c>
      <c r="J27" s="125">
        <f t="shared" si="0"/>
        <v>3.998867504115895</v>
      </c>
      <c r="K27" s="125">
        <f t="shared" si="10"/>
        <v>-0.13113249588410492</v>
      </c>
      <c r="L27" s="124">
        <f t="shared" si="1"/>
        <v>0.20123971568487814</v>
      </c>
      <c r="M27" s="125">
        <f t="shared" si="2"/>
        <v>-0.86125617876102734</v>
      </c>
      <c r="N27" s="125">
        <f t="shared" si="3"/>
        <v>-0.70048698149877131</v>
      </c>
      <c r="O27" s="125">
        <f t="shared" si="11"/>
        <v>-0.46048698149877132</v>
      </c>
      <c r="P27" s="124" t="s">
        <v>351</v>
      </c>
      <c r="Q27" s="100">
        <v>4.4023098891217067</v>
      </c>
      <c r="R27" s="100">
        <v>4.4287565113478484</v>
      </c>
      <c r="S27" s="100">
        <v>4.2812285234053746</v>
      </c>
      <c r="T27" s="100">
        <v>4.3975345954864498</v>
      </c>
      <c r="U27" s="100">
        <v>4.3398352913655049</v>
      </c>
      <c r="V27" s="100">
        <v>4.5695828158379781</v>
      </c>
      <c r="W27" s="125">
        <f t="shared" si="4"/>
        <v>4.4032079377608104</v>
      </c>
      <c r="X27" s="125">
        <f t="shared" si="12"/>
        <v>-0.40434043364491545</v>
      </c>
      <c r="Y27" s="124">
        <f t="shared" si="5"/>
        <v>8.8751894636193984E-2</v>
      </c>
      <c r="Z27" s="125">
        <f t="shared" si="6"/>
        <v>0.74863909852878052</v>
      </c>
      <c r="AA27" s="125">
        <f t="shared" si="7"/>
        <v>0.79361955323511424</v>
      </c>
      <c r="AB27" s="124" t="s">
        <v>351</v>
      </c>
      <c r="AC27" s="119">
        <v>5.3759214357543188</v>
      </c>
      <c r="AD27" s="119">
        <v>5.3810309788865807</v>
      </c>
      <c r="AE27" s="119">
        <v>5.2936214603107041</v>
      </c>
      <c r="AF27" s="119">
        <v>5.2884847946095137</v>
      </c>
      <c r="AG27" s="119">
        <v>5.4107875924844402</v>
      </c>
      <c r="AH27" s="119">
        <v>5.4776115963194743</v>
      </c>
      <c r="AI27" s="125">
        <f t="shared" si="13"/>
        <v>5.3712429763941714</v>
      </c>
      <c r="AJ27" s="125">
        <f t="shared" si="14"/>
        <v>-1.3723754722782764</v>
      </c>
      <c r="AK27" s="124">
        <f t="shared" si="8"/>
        <v>6.5662989769370406E-2</v>
      </c>
      <c r="AL27" s="125">
        <f t="shared" si="15"/>
        <v>0.37548672443508124</v>
      </c>
      <c r="AM27" s="125">
        <f t="shared" si="9"/>
        <v>0.38424958650515872</v>
      </c>
    </row>
    <row r="28" spans="1:39" ht="24.75" customHeight="1" x14ac:dyDescent="0.25">
      <c r="A28" s="126" t="s">
        <v>442</v>
      </c>
      <c r="B28" s="127" t="s">
        <v>31</v>
      </c>
      <c r="C28" s="124" t="s">
        <v>352</v>
      </c>
      <c r="D28" s="125">
        <v>4.1757910000000003</v>
      </c>
      <c r="E28" s="125">
        <v>4.1772482188811191</v>
      </c>
      <c r="F28" s="125">
        <v>4.1669665818181816</v>
      </c>
      <c r="G28" s="125">
        <v>4.0370555512747872</v>
      </c>
      <c r="H28" s="125">
        <v>3.8649494948529535</v>
      </c>
      <c r="I28" s="125">
        <v>3.9934818710354598</v>
      </c>
      <c r="J28" s="125">
        <f t="shared" si="0"/>
        <v>4.0692487863104168</v>
      </c>
      <c r="K28" s="125">
        <f t="shared" si="10"/>
        <v>-6.0751213689583139E-2</v>
      </c>
      <c r="L28" s="124">
        <f t="shared" si="1"/>
        <v>0.11624623192081769</v>
      </c>
      <c r="M28" s="125">
        <f t="shared" si="2"/>
        <v>-0.88883235523460336</v>
      </c>
      <c r="N28" s="125">
        <f t="shared" si="3"/>
        <v>-0.85328912796471812</v>
      </c>
      <c r="O28" s="125">
        <f t="shared" si="11"/>
        <v>-0.61328912796471813</v>
      </c>
      <c r="P28" s="124" t="s">
        <v>352</v>
      </c>
      <c r="Q28" s="100">
        <v>4.1499719599763649</v>
      </c>
      <c r="R28" s="100">
        <v>4.0722648690108247</v>
      </c>
      <c r="S28" s="100">
        <v>4.0173059111211078</v>
      </c>
      <c r="T28" s="100">
        <v>4.1986920047481862</v>
      </c>
      <c r="U28" s="100">
        <v>4.1238369867700619</v>
      </c>
      <c r="V28" s="100">
        <v>4.3703574997040748</v>
      </c>
      <c r="W28" s="125">
        <f t="shared" si="4"/>
        <v>4.1554048718884369</v>
      </c>
      <c r="X28" s="125">
        <f t="shared" si="12"/>
        <v>-8.6156085578020125E-2</v>
      </c>
      <c r="Y28" s="124">
        <f t="shared" si="5"/>
        <v>0.11186900004191112</v>
      </c>
      <c r="Z28" s="125">
        <f t="shared" si="6"/>
        <v>1.0402379619229407</v>
      </c>
      <c r="AA28" s="125">
        <f t="shared" si="7"/>
        <v>1.0976351853314803</v>
      </c>
      <c r="AB28" s="124" t="s">
        <v>352</v>
      </c>
      <c r="AC28" s="119">
        <v>4.9241189874318376</v>
      </c>
      <c r="AD28" s="119">
        <v>4.9167741717933593</v>
      </c>
      <c r="AE28" s="119">
        <v>4.9123816687974262</v>
      </c>
      <c r="AF28" s="119">
        <v>4.9723575215919142</v>
      </c>
      <c r="AG28" s="119">
        <v>5.0682160845412643</v>
      </c>
      <c r="AH28" s="119">
        <v>5.3676841770834427</v>
      </c>
      <c r="AI28" s="125">
        <f t="shared" si="13"/>
        <v>5.0269221018732066</v>
      </c>
      <c r="AJ28" s="125">
        <f t="shared" si="14"/>
        <v>-0.9576733155627899</v>
      </c>
      <c r="AK28" s="124">
        <f t="shared" si="8"/>
        <v>0.16156620726313073</v>
      </c>
      <c r="AL28" s="125">
        <f t="shared" si="15"/>
        <v>1.7399882736734984</v>
      </c>
      <c r="AM28" s="125">
        <f t="shared" si="9"/>
        <v>1.7637983208826258</v>
      </c>
    </row>
    <row r="29" spans="1:39" s="97" customFormat="1" ht="26.25" customHeight="1" x14ac:dyDescent="0.25">
      <c r="A29" s="126" t="s">
        <v>443</v>
      </c>
      <c r="B29" s="127" t="s">
        <v>32</v>
      </c>
      <c r="C29" s="124" t="s">
        <v>353</v>
      </c>
      <c r="D29" s="125">
        <v>3.8858820000000001</v>
      </c>
      <c r="E29" s="125">
        <v>3.9453426205128208</v>
      </c>
      <c r="F29" s="125">
        <v>4.0747212030668134</v>
      </c>
      <c r="G29" s="125">
        <v>3.718946098016997</v>
      </c>
      <c r="H29" s="125">
        <v>3.2447488379559806</v>
      </c>
      <c r="I29" s="125">
        <v>3.4039071248875539</v>
      </c>
      <c r="J29" s="125">
        <f t="shared" si="0"/>
        <v>3.7122579807400276</v>
      </c>
      <c r="K29" s="125">
        <f t="shared" si="10"/>
        <v>-0.41774201925997234</v>
      </c>
      <c r="L29" s="124">
        <f t="shared" si="1"/>
        <v>0.29708111033460627</v>
      </c>
      <c r="M29" s="125">
        <f t="shared" si="2"/>
        <v>-2.6137554569429011</v>
      </c>
      <c r="N29" s="125">
        <f t="shared" si="3"/>
        <v>-2.3535155442033662</v>
      </c>
      <c r="O29" s="125">
        <f t="shared" si="11"/>
        <v>-2.1135155442033664</v>
      </c>
      <c r="P29" s="124" t="s">
        <v>353</v>
      </c>
      <c r="Q29" s="100">
        <v>4.2638370110809767</v>
      </c>
      <c r="R29" s="100">
        <v>4.156517833197011</v>
      </c>
      <c r="S29" s="100">
        <v>4.0755425841953494</v>
      </c>
      <c r="T29" s="100">
        <v>4.2112461267846166</v>
      </c>
      <c r="U29" s="100">
        <v>4.0648211969954078</v>
      </c>
      <c r="V29" s="100">
        <v>4.2525030466249616</v>
      </c>
      <c r="W29" s="125">
        <f t="shared" si="4"/>
        <v>4.1707446331463869</v>
      </c>
      <c r="X29" s="125">
        <f t="shared" si="12"/>
        <v>-0.45848665240635933</v>
      </c>
      <c r="Y29" s="124">
        <f t="shared" si="5"/>
        <v>7.9032278509357054E-2</v>
      </c>
      <c r="Z29" s="125">
        <f t="shared" si="6"/>
        <v>-5.3219833134010575E-2</v>
      </c>
      <c r="AA29" s="125">
        <f t="shared" si="7"/>
        <v>9.632837549844453E-4</v>
      </c>
      <c r="AB29" s="124" t="s">
        <v>353</v>
      </c>
      <c r="AC29" s="119">
        <v>4.7959204804479763</v>
      </c>
      <c r="AD29" s="119">
        <v>4.7847403881840593</v>
      </c>
      <c r="AE29" s="119">
        <v>4.7275857351998987</v>
      </c>
      <c r="AF29" s="119">
        <v>4.6601738300971256</v>
      </c>
      <c r="AG29" s="119">
        <v>4.7136767031604032</v>
      </c>
      <c r="AH29" s="119">
        <v>4.7585230530763551</v>
      </c>
      <c r="AI29" s="125">
        <f t="shared" si="13"/>
        <v>4.740103365027637</v>
      </c>
      <c r="AJ29" s="125">
        <f t="shared" si="14"/>
        <v>-1.0278453842876094</v>
      </c>
      <c r="AK29" s="124">
        <f t="shared" si="8"/>
        <v>4.5991102737529176E-2</v>
      </c>
      <c r="AL29" s="125">
        <f t="shared" si="15"/>
        <v>-0.15644388894808792</v>
      </c>
      <c r="AM29" s="125">
        <f t="shared" si="9"/>
        <v>-0.15081323438665972</v>
      </c>
    </row>
    <row r="30" spans="1:39" ht="21" customHeight="1" x14ac:dyDescent="0.25">
      <c r="A30" s="126" t="s">
        <v>184</v>
      </c>
      <c r="B30" s="127" t="s">
        <v>33</v>
      </c>
      <c r="C30" s="124" t="s">
        <v>354</v>
      </c>
      <c r="D30" s="125">
        <v>3</v>
      </c>
      <c r="E30" s="125">
        <v>3</v>
      </c>
      <c r="F30" s="125">
        <v>3</v>
      </c>
      <c r="G30" s="125">
        <v>3.7</v>
      </c>
      <c r="H30" s="125">
        <v>3.7</v>
      </c>
      <c r="I30" s="125">
        <v>4.2</v>
      </c>
      <c r="J30" s="125">
        <f t="shared" si="0"/>
        <v>3.4333333333333331</v>
      </c>
      <c r="K30" s="125">
        <f t="shared" si="10"/>
        <v>-0.69666666666666677</v>
      </c>
      <c r="L30" s="124">
        <f t="shared" si="1"/>
        <v>0.46427960923947376</v>
      </c>
      <c r="M30" s="125">
        <f t="shared" si="2"/>
        <v>6.9610375725068785</v>
      </c>
      <c r="N30" s="125">
        <f t="shared" si="3"/>
        <v>7.3693693693693607</v>
      </c>
      <c r="O30" s="125">
        <f t="shared" si="11"/>
        <v>7.6093693693693609</v>
      </c>
      <c r="P30" s="124" t="s">
        <v>354</v>
      </c>
      <c r="Q30" s="100">
        <v>4.382352941176471</v>
      </c>
      <c r="R30" s="100">
        <v>4.6352941176470583</v>
      </c>
      <c r="S30" s="100">
        <v>4.3999999999999995</v>
      </c>
      <c r="T30" s="100">
        <v>4.7941176470588234</v>
      </c>
      <c r="U30" s="100">
        <v>4.5764705882352947</v>
      </c>
      <c r="V30" s="100">
        <v>5</v>
      </c>
      <c r="W30" s="125">
        <f t="shared" si="4"/>
        <v>4.6313725490196083</v>
      </c>
      <c r="X30" s="125">
        <f t="shared" si="12"/>
        <v>-1.1980392156862751</v>
      </c>
      <c r="Y30" s="124">
        <f t="shared" si="5"/>
        <v>0.21638922881416645</v>
      </c>
      <c r="Z30" s="125">
        <f t="shared" si="6"/>
        <v>2.672120249608434</v>
      </c>
      <c r="AA30" s="125">
        <f t="shared" si="7"/>
        <v>2.8735021227866975</v>
      </c>
      <c r="AB30" s="124" t="s">
        <v>354</v>
      </c>
      <c r="AC30" s="119">
        <v>5.9999999999999991</v>
      </c>
      <c r="AD30" s="119">
        <v>6.0290322580645155</v>
      </c>
      <c r="AE30" s="119">
        <v>6.0516129032258066</v>
      </c>
      <c r="AF30" s="119">
        <v>6.193548387096774</v>
      </c>
      <c r="AG30" s="119">
        <v>6.2129032258064516</v>
      </c>
      <c r="AH30" s="119">
        <v>6.3161290322580657</v>
      </c>
      <c r="AI30" s="125">
        <f t="shared" si="13"/>
        <v>6.1338709677419354</v>
      </c>
      <c r="AJ30" s="125">
        <f t="shared" si="14"/>
        <v>-2.7005376344086023</v>
      </c>
      <c r="AK30" s="124">
        <f t="shared" si="8"/>
        <v>0.1145312726621889</v>
      </c>
      <c r="AL30" s="125">
        <f t="shared" si="15"/>
        <v>1.0322322648397275</v>
      </c>
      <c r="AM30" s="125">
        <f t="shared" si="9"/>
        <v>1.0355586279740869</v>
      </c>
    </row>
    <row r="31" spans="1:39" x14ac:dyDescent="0.25">
      <c r="A31" s="126" t="s">
        <v>506</v>
      </c>
      <c r="B31" s="127" t="s">
        <v>507</v>
      </c>
      <c r="C31" s="124" t="s">
        <v>355</v>
      </c>
      <c r="D31" s="125">
        <v>3.7160462499999998</v>
      </c>
      <c r="E31" s="125">
        <v>3.7674856590326344</v>
      </c>
      <c r="F31" s="125">
        <v>3.8352159453450163</v>
      </c>
      <c r="G31" s="125">
        <v>3.7519612862960336</v>
      </c>
      <c r="H31" s="125">
        <v>3.5022310064493851</v>
      </c>
      <c r="I31" s="125">
        <v>3.6876212596264395</v>
      </c>
      <c r="J31" s="125">
        <f t="shared" si="0"/>
        <v>3.7100935677915849</v>
      </c>
      <c r="K31" s="125">
        <f t="shared" si="10"/>
        <v>-0.41990643220841495</v>
      </c>
      <c r="L31" s="124">
        <f t="shared" si="1"/>
        <v>0.10364173131666571</v>
      </c>
      <c r="M31" s="125">
        <f t="shared" si="2"/>
        <v>-0.15345537586544111</v>
      </c>
      <c r="N31" s="125">
        <f t="shared" si="3"/>
        <v>-7.0257608978729902E-2</v>
      </c>
      <c r="O31" s="125">
        <f t="shared" si="11"/>
        <v>0.16974239102127009</v>
      </c>
      <c r="P31" s="124" t="s">
        <v>355</v>
      </c>
      <c r="Q31" s="100">
        <v>4.1297443083298546</v>
      </c>
      <c r="R31" s="100">
        <v>4.0949730386830385</v>
      </c>
      <c r="S31" s="100">
        <v>4.0233713380137921</v>
      </c>
      <c r="T31" s="100">
        <v>4.1967388977678848</v>
      </c>
      <c r="U31" s="100">
        <v>4.0685939570180381</v>
      </c>
      <c r="V31" s="100">
        <v>4.2981108405417539</v>
      </c>
      <c r="W31" s="125">
        <f t="shared" si="4"/>
        <v>4.1352553967257268</v>
      </c>
      <c r="X31" s="125">
        <f t="shared" si="12"/>
        <v>-0.42516182893414189</v>
      </c>
      <c r="Y31" s="124">
        <f t="shared" si="5"/>
        <v>9.0292992606901767E-2</v>
      </c>
      <c r="Z31" s="125">
        <f t="shared" si="6"/>
        <v>0.80240399307940358</v>
      </c>
      <c r="AA31" s="125">
        <f t="shared" si="7"/>
        <v>0.8612514595376819</v>
      </c>
      <c r="AB31" s="124" t="s">
        <v>355</v>
      </c>
      <c r="AC31" s="119">
        <v>4.9239902259085335</v>
      </c>
      <c r="AD31" s="119">
        <v>4.9249912234256783</v>
      </c>
      <c r="AE31" s="119">
        <v>4.8911391515608775</v>
      </c>
      <c r="AF31" s="119">
        <v>4.9092862946391547</v>
      </c>
      <c r="AG31" s="119">
        <v>4.9801055789174953</v>
      </c>
      <c r="AH31" s="119">
        <v>5.0983740614585278</v>
      </c>
      <c r="AI31" s="125">
        <f t="shared" si="13"/>
        <v>4.9546477559850448</v>
      </c>
      <c r="AJ31" s="125">
        <f t="shared" si="14"/>
        <v>-1.2445541881934599</v>
      </c>
      <c r="AK31" s="124">
        <f t="shared" si="8"/>
        <v>6.978031087956682E-2</v>
      </c>
      <c r="AL31" s="125">
        <f t="shared" si="15"/>
        <v>0.69847713363540009</v>
      </c>
      <c r="AM31" s="125">
        <f t="shared" si="9"/>
        <v>0.70427465140117107</v>
      </c>
    </row>
    <row r="32" spans="1:39" s="219" customFormat="1" ht="23.25" customHeight="1" x14ac:dyDescent="0.25">
      <c r="A32" s="213" t="s">
        <v>186</v>
      </c>
      <c r="B32" s="214" t="s">
        <v>35</v>
      </c>
      <c r="C32" s="215" t="s">
        <v>356</v>
      </c>
      <c r="D32" s="216">
        <v>3.6940031250000001</v>
      </c>
      <c r="E32" s="216">
        <v>3.7343158918706294</v>
      </c>
      <c r="F32" s="216">
        <v>3.9019913607338448</v>
      </c>
      <c r="G32" s="216">
        <v>3.7706063768590647</v>
      </c>
      <c r="H32" s="216">
        <v>3.4668163978811961</v>
      </c>
      <c r="I32" s="216">
        <v>3.6401896874367194</v>
      </c>
      <c r="J32" s="216">
        <f>AVERAGE(D32:I32)</f>
        <v>3.7013204732969096</v>
      </c>
      <c r="K32" s="125">
        <f t="shared" si="10"/>
        <v>-0.42867952670309029</v>
      </c>
      <c r="L32" s="215">
        <f t="shared" si="1"/>
        <v>0.13225021556161873</v>
      </c>
      <c r="M32" s="216">
        <f t="shared" si="2"/>
        <v>-0.29306842398140187</v>
      </c>
      <c r="N32" s="216">
        <f t="shared" si="3"/>
        <v>-0.16831103400237746</v>
      </c>
      <c r="O32" s="125">
        <f t="shared" si="11"/>
        <v>7.1688965997622534E-2</v>
      </c>
      <c r="P32" s="215" t="s">
        <v>356</v>
      </c>
      <c r="Q32" s="217">
        <v>4.0668113639987311</v>
      </c>
      <c r="R32" s="217">
        <v>4.0081391911328721</v>
      </c>
      <c r="S32" s="217">
        <v>3.9681147207125966</v>
      </c>
      <c r="T32" s="217">
        <v>4.1893083353258644</v>
      </c>
      <c r="U32" s="217">
        <v>4.1026916320309352</v>
      </c>
      <c r="V32" s="217">
        <v>4.2438431207900003</v>
      </c>
      <c r="W32" s="216">
        <f t="shared" si="4"/>
        <v>4.0964847273318332</v>
      </c>
      <c r="X32" s="125">
        <f t="shared" si="12"/>
        <v>-0.39516425403492361</v>
      </c>
      <c r="Y32" s="215">
        <f t="shared" si="5"/>
        <v>9.6205981143541147E-2</v>
      </c>
      <c r="Z32" s="216">
        <f t="shared" si="6"/>
        <v>0.85584179082212053</v>
      </c>
      <c r="AA32" s="216">
        <f t="shared" si="7"/>
        <v>0.90117653765515726</v>
      </c>
      <c r="AB32" s="215" t="s">
        <v>356</v>
      </c>
      <c r="AC32" s="218">
        <v>5.1684893912931029</v>
      </c>
      <c r="AD32" s="218">
        <v>5.1435997778376166</v>
      </c>
      <c r="AE32" s="218">
        <v>5.0749718333425466</v>
      </c>
      <c r="AF32" s="218">
        <v>5.0233067420692903</v>
      </c>
      <c r="AG32" s="218">
        <v>5.0449696752740616</v>
      </c>
      <c r="AH32" s="218">
        <v>5.0670761383117435</v>
      </c>
      <c r="AI32" s="216">
        <f t="shared" si="13"/>
        <v>5.0870689263547266</v>
      </c>
      <c r="AJ32" s="125">
        <f t="shared" si="14"/>
        <v>-1.385748453057817</v>
      </c>
      <c r="AK32" s="215">
        <f t="shared" si="8"/>
        <v>5.1976025883160346E-2</v>
      </c>
      <c r="AL32" s="216">
        <f t="shared" si="15"/>
        <v>-0.39554576402434094</v>
      </c>
      <c r="AM32" s="216">
        <f t="shared" si="9"/>
        <v>-0.39288089389799552</v>
      </c>
    </row>
    <row r="33" spans="1:39" x14ac:dyDescent="0.25">
      <c r="A33" s="128" t="s">
        <v>187</v>
      </c>
      <c r="B33" s="129" t="s">
        <v>36</v>
      </c>
      <c r="C33" s="130" t="s">
        <v>303</v>
      </c>
      <c r="D33" s="131">
        <v>3.7394438337499998</v>
      </c>
      <c r="E33" s="131">
        <v>3.790047981201341</v>
      </c>
      <c r="F33" s="131">
        <v>3.9281540442382257</v>
      </c>
      <c r="G33" s="131">
        <v>3.6824712884509561</v>
      </c>
      <c r="H33" s="131">
        <v>3.3632639660183461</v>
      </c>
      <c r="I33" s="131">
        <v>3.5751811480151998</v>
      </c>
      <c r="J33" s="131">
        <f t="shared" si="0"/>
        <v>3.6797603769456781</v>
      </c>
      <c r="K33" s="125">
        <f t="shared" si="10"/>
        <v>-0.45023962305432175</v>
      </c>
      <c r="L33" s="130">
        <f t="shared" si="1"/>
        <v>0.17726582059831936</v>
      </c>
      <c r="M33" s="125">
        <f t="shared" si="2"/>
        <v>-0.89439720168690284</v>
      </c>
      <c r="N33" s="131">
        <f t="shared" si="3"/>
        <v>-0.72491869329673886</v>
      </c>
      <c r="O33" s="125">
        <f t="shared" si="11"/>
        <v>-0.48491869329673887</v>
      </c>
      <c r="P33" s="130" t="s">
        <v>303</v>
      </c>
      <c r="Q33" s="100">
        <v>4.065519249132711</v>
      </c>
      <c r="R33" s="100">
        <v>3.939519132950748</v>
      </c>
      <c r="S33" s="100">
        <v>3.9004437015359001</v>
      </c>
      <c r="T33" s="100">
        <v>4.0457079087481658</v>
      </c>
      <c r="U33" s="100">
        <v>3.9331136289609891</v>
      </c>
      <c r="V33" s="100">
        <v>4.1698994901197297</v>
      </c>
      <c r="W33" s="131">
        <f t="shared" si="4"/>
        <v>4.0090338519080406</v>
      </c>
      <c r="X33" s="125">
        <f t="shared" si="12"/>
        <v>-0.32927347496236248</v>
      </c>
      <c r="Y33" s="130">
        <f t="shared" si="5"/>
        <v>9.3809503129019436E-2</v>
      </c>
      <c r="Z33" s="125">
        <f t="shared" si="6"/>
        <v>0.50829668719234444</v>
      </c>
      <c r="AA33" s="131">
        <f t="shared" si="7"/>
        <v>0.57408780322640851</v>
      </c>
      <c r="AB33" s="130" t="s">
        <v>303</v>
      </c>
      <c r="AC33" s="119">
        <v>4.9939587361865554</v>
      </c>
      <c r="AD33" s="119">
        <v>4.9502964465417012</v>
      </c>
      <c r="AE33" s="119">
        <v>4.8951763659937333</v>
      </c>
      <c r="AF33" s="119">
        <v>4.8497876088019218</v>
      </c>
      <c r="AG33" s="119">
        <v>4.8474452500447853</v>
      </c>
      <c r="AH33" s="119">
        <v>4.9284714751565177</v>
      </c>
      <c r="AI33" s="131">
        <f t="shared" si="13"/>
        <v>4.910855980454202</v>
      </c>
      <c r="AJ33" s="125">
        <f t="shared" si="14"/>
        <v>-1.2310956035085239</v>
      </c>
      <c r="AK33" s="130">
        <f t="shared" si="8"/>
        <v>5.2864671703737015E-2</v>
      </c>
      <c r="AL33" s="125">
        <f t="shared" si="15"/>
        <v>-0.26365252007091167</v>
      </c>
      <c r="AM33" s="131">
        <f t="shared" si="9"/>
        <v>-0.25835205480057022</v>
      </c>
    </row>
    <row r="43" spans="1:39" x14ac:dyDescent="0.25">
      <c r="A43" s="95"/>
      <c r="B43" s="61"/>
    </row>
    <row r="44" spans="1:39" x14ac:dyDescent="0.25">
      <c r="A44" s="95"/>
      <c r="B44" s="61"/>
    </row>
    <row r="45" spans="1:39" x14ac:dyDescent="0.25">
      <c r="A45" s="95"/>
      <c r="B45" s="61"/>
    </row>
    <row r="46" spans="1:39" x14ac:dyDescent="0.25">
      <c r="A46" s="95"/>
      <c r="B46" s="61"/>
    </row>
    <row r="47" spans="1:39" x14ac:dyDescent="0.25">
      <c r="A47" s="95"/>
      <c r="B47" s="61"/>
    </row>
    <row r="48" spans="1:39" x14ac:dyDescent="0.25">
      <c r="A48" s="95"/>
      <c r="B48" s="61"/>
    </row>
    <row r="49" spans="1:2" x14ac:dyDescent="0.25">
      <c r="A49" s="95"/>
      <c r="B49" s="61"/>
    </row>
    <row r="50" spans="1:2" x14ac:dyDescent="0.25">
      <c r="A50" s="95"/>
      <c r="B50" s="61"/>
    </row>
    <row r="51" spans="1:2" x14ac:dyDescent="0.25">
      <c r="A51" s="95"/>
      <c r="B51" s="61"/>
    </row>
    <row r="52" spans="1:2" x14ac:dyDescent="0.25">
      <c r="A52" s="95"/>
      <c r="B52" s="61"/>
    </row>
    <row r="53" spans="1:2" x14ac:dyDescent="0.25">
      <c r="A53" s="95"/>
      <c r="B53" s="61"/>
    </row>
    <row r="54" spans="1:2" x14ac:dyDescent="0.25">
      <c r="A54" s="95"/>
      <c r="B54" s="61"/>
    </row>
    <row r="55" spans="1:2" x14ac:dyDescent="0.25">
      <c r="A55" s="95"/>
      <c r="B55" s="61"/>
    </row>
    <row r="56" spans="1:2" x14ac:dyDescent="0.25">
      <c r="A56" s="95"/>
      <c r="B56" s="61"/>
    </row>
    <row r="57" spans="1:2" x14ac:dyDescent="0.25">
      <c r="A57" s="95"/>
      <c r="B57" s="61"/>
    </row>
    <row r="58" spans="1:2" x14ac:dyDescent="0.25">
      <c r="A58" s="95"/>
      <c r="B58" s="61"/>
    </row>
    <row r="59" spans="1:2" x14ac:dyDescent="0.25">
      <c r="A59" s="95"/>
      <c r="B59" s="61"/>
    </row>
    <row r="60" spans="1:2" x14ac:dyDescent="0.25">
      <c r="A60" s="95"/>
      <c r="B60" s="61"/>
    </row>
    <row r="61" spans="1:2" x14ac:dyDescent="0.25">
      <c r="A61" s="95"/>
      <c r="B61" s="61"/>
    </row>
    <row r="62" spans="1:2" x14ac:dyDescent="0.25">
      <c r="A62" s="95"/>
      <c r="B62" s="61"/>
    </row>
    <row r="63" spans="1:2" x14ac:dyDescent="0.25">
      <c r="A63" s="95"/>
      <c r="B63" s="61"/>
    </row>
    <row r="64" spans="1:2" x14ac:dyDescent="0.25">
      <c r="A64" s="95"/>
      <c r="B64" s="61"/>
    </row>
    <row r="65" spans="1:2" x14ac:dyDescent="0.25">
      <c r="A65" s="95"/>
      <c r="B65" s="61"/>
    </row>
    <row r="66" spans="1:2" x14ac:dyDescent="0.25">
      <c r="A66" s="95"/>
      <c r="B66" s="61"/>
    </row>
    <row r="67" spans="1:2" x14ac:dyDescent="0.25">
      <c r="A67" s="95"/>
      <c r="B67" s="61"/>
    </row>
    <row r="68" spans="1:2" x14ac:dyDescent="0.25">
      <c r="A68" s="95"/>
      <c r="B68" s="61"/>
    </row>
    <row r="69" spans="1:2" x14ac:dyDescent="0.25">
      <c r="A69" s="95"/>
      <c r="B69" s="61"/>
    </row>
    <row r="70" spans="1:2" x14ac:dyDescent="0.25">
      <c r="A70" s="95"/>
      <c r="B70" s="61"/>
    </row>
    <row r="71" spans="1:2" x14ac:dyDescent="0.25">
      <c r="A71" s="95"/>
      <c r="B71" s="61"/>
    </row>
    <row r="72" spans="1:2" x14ac:dyDescent="0.25">
      <c r="A72" s="95"/>
      <c r="B72" s="61"/>
    </row>
    <row r="73" spans="1:2" x14ac:dyDescent="0.25">
      <c r="A73" s="95"/>
      <c r="B73" s="61"/>
    </row>
    <row r="74" spans="1:2" x14ac:dyDescent="0.25">
      <c r="A74" s="95"/>
      <c r="B74" s="61"/>
    </row>
    <row r="75" spans="1:2" x14ac:dyDescent="0.25">
      <c r="A75" s="95"/>
      <c r="B75" s="61"/>
    </row>
    <row r="76" spans="1:2" x14ac:dyDescent="0.25">
      <c r="A76" s="95"/>
      <c r="B76" s="61"/>
    </row>
    <row r="77" spans="1:2" x14ac:dyDescent="0.25">
      <c r="A77" s="95"/>
      <c r="B77" s="61"/>
    </row>
    <row r="78" spans="1:2" x14ac:dyDescent="0.25">
      <c r="A78" s="95"/>
      <c r="B78" s="61"/>
    </row>
    <row r="79" spans="1:2" x14ac:dyDescent="0.25">
      <c r="A79" s="95"/>
      <c r="B79" s="61"/>
    </row>
    <row r="80" spans="1:2" x14ac:dyDescent="0.25">
      <c r="A80" s="95"/>
      <c r="B80" s="61"/>
    </row>
    <row r="81" spans="1:2" x14ac:dyDescent="0.25">
      <c r="A81" s="95"/>
      <c r="B81" s="61"/>
    </row>
    <row r="82" spans="1:2" x14ac:dyDescent="0.25">
      <c r="A82" s="95"/>
      <c r="B82" s="61"/>
    </row>
    <row r="83" spans="1:2" x14ac:dyDescent="0.25">
      <c r="A83" s="95"/>
      <c r="B83" s="61"/>
    </row>
    <row r="84" spans="1:2" x14ac:dyDescent="0.25">
      <c r="A84" s="95"/>
      <c r="B84" s="61"/>
    </row>
    <row r="85" spans="1:2" x14ac:dyDescent="0.25">
      <c r="A85" s="95"/>
      <c r="B85" s="61"/>
    </row>
    <row r="86" spans="1:2" x14ac:dyDescent="0.25">
      <c r="A86" s="95"/>
      <c r="B86" s="61"/>
    </row>
    <row r="87" spans="1:2" x14ac:dyDescent="0.25">
      <c r="A87" s="95"/>
      <c r="B87" s="61"/>
    </row>
    <row r="88" spans="1:2" x14ac:dyDescent="0.25">
      <c r="A88" s="95"/>
      <c r="B88" s="61"/>
    </row>
    <row r="89" spans="1:2" x14ac:dyDescent="0.25">
      <c r="A89" s="95"/>
      <c r="B89" s="61"/>
    </row>
    <row r="90" spans="1:2" x14ac:dyDescent="0.25">
      <c r="A90" s="95"/>
      <c r="B90" s="61"/>
    </row>
    <row r="91" spans="1:2" x14ac:dyDescent="0.25">
      <c r="A91" s="95"/>
      <c r="B91" s="61"/>
    </row>
    <row r="92" spans="1:2" x14ac:dyDescent="0.25">
      <c r="A92" s="95"/>
      <c r="B92" s="61"/>
    </row>
    <row r="93" spans="1:2" x14ac:dyDescent="0.25">
      <c r="A93" s="95"/>
      <c r="B93" s="61"/>
    </row>
    <row r="94" spans="1:2" x14ac:dyDescent="0.25">
      <c r="A94" s="95"/>
      <c r="B94" s="61"/>
    </row>
    <row r="95" spans="1:2" x14ac:dyDescent="0.25">
      <c r="A95" s="95"/>
      <c r="B95" s="61"/>
    </row>
    <row r="96" spans="1:2" x14ac:dyDescent="0.25">
      <c r="A96" s="95"/>
      <c r="B96" s="61"/>
    </row>
    <row r="97" spans="1:2" x14ac:dyDescent="0.25">
      <c r="A97" s="95"/>
      <c r="B97" s="61"/>
    </row>
    <row r="98" spans="1:2" x14ac:dyDescent="0.25">
      <c r="A98" s="95"/>
      <c r="B98" s="61"/>
    </row>
    <row r="99" spans="1:2" x14ac:dyDescent="0.25">
      <c r="A99" s="95"/>
      <c r="B99" s="61"/>
    </row>
    <row r="100" spans="1:2" x14ac:dyDescent="0.25">
      <c r="A100" s="95"/>
      <c r="B100" s="61"/>
    </row>
    <row r="101" spans="1:2" x14ac:dyDescent="0.25">
      <c r="A101" s="95"/>
      <c r="B101" s="61"/>
    </row>
    <row r="102" spans="1:2" x14ac:dyDescent="0.25">
      <c r="A102" s="95"/>
      <c r="B102" s="61"/>
    </row>
    <row r="103" spans="1:2" x14ac:dyDescent="0.25">
      <c r="A103" s="95"/>
      <c r="B103" s="61"/>
    </row>
    <row r="104" spans="1:2" x14ac:dyDescent="0.25">
      <c r="A104" s="95"/>
      <c r="B104" s="61"/>
    </row>
    <row r="105" spans="1:2" x14ac:dyDescent="0.25">
      <c r="A105" s="95"/>
      <c r="B105" s="61"/>
    </row>
    <row r="106" spans="1:2" x14ac:dyDescent="0.25">
      <c r="A106" s="95"/>
      <c r="B106" s="61"/>
    </row>
    <row r="107" spans="1:2" x14ac:dyDescent="0.25">
      <c r="A107" s="95"/>
      <c r="B107" s="61"/>
    </row>
    <row r="108" spans="1:2" x14ac:dyDescent="0.25">
      <c r="A108" s="95"/>
      <c r="B108" s="61"/>
    </row>
    <row r="109" spans="1:2" x14ac:dyDescent="0.25">
      <c r="A109" s="95"/>
      <c r="B109" s="61"/>
    </row>
    <row r="110" spans="1:2" x14ac:dyDescent="0.25">
      <c r="A110" s="95"/>
      <c r="B110" s="61"/>
    </row>
    <row r="111" spans="1:2" x14ac:dyDescent="0.25">
      <c r="A111" s="95"/>
      <c r="B111" s="61"/>
    </row>
    <row r="112" spans="1:2" x14ac:dyDescent="0.25">
      <c r="A112" s="95"/>
      <c r="B112" s="61"/>
    </row>
    <row r="113" spans="1:2" x14ac:dyDescent="0.25">
      <c r="A113" s="95"/>
      <c r="B113" s="61"/>
    </row>
    <row r="114" spans="1:2" x14ac:dyDescent="0.25">
      <c r="A114" s="95"/>
      <c r="B114" s="61"/>
    </row>
    <row r="115" spans="1:2" x14ac:dyDescent="0.25">
      <c r="A115" s="95"/>
      <c r="B115" s="61"/>
    </row>
    <row r="116" spans="1:2" x14ac:dyDescent="0.25">
      <c r="A116" s="95"/>
      <c r="B116" s="61"/>
    </row>
    <row r="117" spans="1:2" x14ac:dyDescent="0.25">
      <c r="A117" s="95"/>
      <c r="B117" s="61"/>
    </row>
    <row r="118" spans="1:2" x14ac:dyDescent="0.25">
      <c r="A118" s="95"/>
      <c r="B118" s="61"/>
    </row>
    <row r="119" spans="1:2" x14ac:dyDescent="0.25">
      <c r="A119" s="95"/>
      <c r="B119" s="61"/>
    </row>
    <row r="120" spans="1:2" x14ac:dyDescent="0.25">
      <c r="A120" s="95"/>
      <c r="B120" s="61"/>
    </row>
    <row r="121" spans="1:2" x14ac:dyDescent="0.25">
      <c r="A121" s="95"/>
      <c r="B121" s="61"/>
    </row>
    <row r="122" spans="1:2" x14ac:dyDescent="0.25">
      <c r="A122" s="95"/>
      <c r="B122" s="61"/>
    </row>
    <row r="123" spans="1:2" x14ac:dyDescent="0.25">
      <c r="A123" s="95"/>
      <c r="B123" s="61"/>
    </row>
    <row r="124" spans="1:2" x14ac:dyDescent="0.25">
      <c r="A124" s="95"/>
      <c r="B124" s="61"/>
    </row>
    <row r="125" spans="1:2" x14ac:dyDescent="0.25">
      <c r="A125" s="95"/>
      <c r="B125" s="61"/>
    </row>
    <row r="126" spans="1:2" x14ac:dyDescent="0.25">
      <c r="A126" s="95"/>
      <c r="B126" s="61"/>
    </row>
    <row r="127" spans="1:2" x14ac:dyDescent="0.25">
      <c r="A127" s="95"/>
      <c r="B127" s="61"/>
    </row>
    <row r="128" spans="1:2" x14ac:dyDescent="0.25">
      <c r="A128" s="95"/>
      <c r="B128" s="61"/>
    </row>
    <row r="129" spans="1:2" x14ac:dyDescent="0.25">
      <c r="A129" s="95"/>
      <c r="B129" s="61"/>
    </row>
    <row r="130" spans="1:2" x14ac:dyDescent="0.25">
      <c r="A130" s="95"/>
      <c r="B130" s="61"/>
    </row>
    <row r="131" spans="1:2" x14ac:dyDescent="0.25">
      <c r="A131" s="95"/>
      <c r="B131" s="61"/>
    </row>
    <row r="132" spans="1:2" x14ac:dyDescent="0.25">
      <c r="A132" s="95"/>
      <c r="B132" s="61"/>
    </row>
    <row r="133" spans="1:2" x14ac:dyDescent="0.25">
      <c r="A133" s="95"/>
      <c r="B133" s="61"/>
    </row>
    <row r="134" spans="1:2" x14ac:dyDescent="0.25">
      <c r="A134" s="95"/>
      <c r="B134" s="61"/>
    </row>
    <row r="135" spans="1:2" x14ac:dyDescent="0.25">
      <c r="A135" s="95"/>
      <c r="B135" s="61"/>
    </row>
    <row r="136" spans="1:2" x14ac:dyDescent="0.25">
      <c r="A136" s="95"/>
      <c r="B136" s="61"/>
    </row>
    <row r="137" spans="1:2" x14ac:dyDescent="0.25">
      <c r="A137" s="95"/>
      <c r="B137" s="61"/>
    </row>
    <row r="138" spans="1:2" x14ac:dyDescent="0.25">
      <c r="A138" s="95"/>
      <c r="B138" s="61"/>
    </row>
    <row r="139" spans="1:2" x14ac:dyDescent="0.25">
      <c r="A139" s="95"/>
      <c r="B139" s="61"/>
    </row>
    <row r="140" spans="1:2" x14ac:dyDescent="0.25">
      <c r="A140" s="95"/>
      <c r="B140" s="61"/>
    </row>
    <row r="141" spans="1:2" x14ac:dyDescent="0.25">
      <c r="A141" s="95"/>
      <c r="B141" s="61"/>
    </row>
    <row r="142" spans="1:2" x14ac:dyDescent="0.25">
      <c r="A142" s="95"/>
      <c r="B142" s="61"/>
    </row>
    <row r="143" spans="1:2" x14ac:dyDescent="0.25">
      <c r="A143" s="95"/>
      <c r="B143" s="61"/>
    </row>
    <row r="144" spans="1:2" x14ac:dyDescent="0.25">
      <c r="A144" s="95"/>
      <c r="B144" s="61"/>
    </row>
    <row r="145" spans="1:2" x14ac:dyDescent="0.25">
      <c r="A145" s="95"/>
      <c r="B145" s="61"/>
    </row>
    <row r="146" spans="1:2" x14ac:dyDescent="0.25">
      <c r="A146" s="95"/>
      <c r="B146" s="61"/>
    </row>
    <row r="147" spans="1:2" x14ac:dyDescent="0.25">
      <c r="A147" s="95"/>
      <c r="B147" s="61"/>
    </row>
    <row r="148" spans="1:2" x14ac:dyDescent="0.25">
      <c r="A148" s="95"/>
      <c r="B148" s="61"/>
    </row>
    <row r="149" spans="1:2" x14ac:dyDescent="0.25">
      <c r="A149" s="95"/>
      <c r="B149" s="61"/>
    </row>
    <row r="150" spans="1:2" x14ac:dyDescent="0.25">
      <c r="A150" s="95"/>
      <c r="B150" s="61"/>
    </row>
    <row r="151" spans="1:2" x14ac:dyDescent="0.25">
      <c r="A151" s="95"/>
      <c r="B151" s="61"/>
    </row>
    <row r="152" spans="1:2" x14ac:dyDescent="0.25">
      <c r="A152" s="95"/>
      <c r="B152" s="61"/>
    </row>
    <row r="153" spans="1:2" x14ac:dyDescent="0.25">
      <c r="A153" s="95"/>
      <c r="B153" s="61"/>
    </row>
    <row r="154" spans="1:2" x14ac:dyDescent="0.25">
      <c r="A154" s="95"/>
      <c r="B154" s="61"/>
    </row>
    <row r="155" spans="1:2" x14ac:dyDescent="0.25">
      <c r="A155" s="95"/>
      <c r="B155" s="61"/>
    </row>
    <row r="156" spans="1:2" x14ac:dyDescent="0.25">
      <c r="A156" s="95"/>
      <c r="B156" s="61"/>
    </row>
    <row r="157" spans="1:2" x14ac:dyDescent="0.25">
      <c r="A157" s="95"/>
      <c r="B157" s="61"/>
    </row>
    <row r="158" spans="1:2" x14ac:dyDescent="0.25">
      <c r="A158" s="95"/>
      <c r="B158" s="61"/>
    </row>
    <row r="159" spans="1:2" x14ac:dyDescent="0.25">
      <c r="A159" s="95"/>
      <c r="B159" s="61"/>
    </row>
    <row r="160" spans="1:2" x14ac:dyDescent="0.25">
      <c r="A160" s="95"/>
      <c r="B160" s="61"/>
    </row>
    <row r="161" spans="1:2" x14ac:dyDescent="0.25">
      <c r="A161" s="95"/>
      <c r="B161" s="61"/>
    </row>
    <row r="162" spans="1:2" x14ac:dyDescent="0.25">
      <c r="A162" s="95"/>
      <c r="B162" s="61"/>
    </row>
    <row r="163" spans="1:2" x14ac:dyDescent="0.25">
      <c r="A163" s="95"/>
      <c r="B163" s="61"/>
    </row>
    <row r="164" spans="1:2" x14ac:dyDescent="0.25">
      <c r="A164" s="95"/>
      <c r="B164" s="61"/>
    </row>
    <row r="165" spans="1:2" x14ac:dyDescent="0.25">
      <c r="A165" s="95"/>
      <c r="B165" s="61"/>
    </row>
    <row r="166" spans="1:2" x14ac:dyDescent="0.25">
      <c r="A166" s="95"/>
      <c r="B166" s="61"/>
    </row>
    <row r="167" spans="1:2" x14ac:dyDescent="0.25">
      <c r="A167" s="95"/>
      <c r="B167" s="61"/>
    </row>
    <row r="168" spans="1:2" x14ac:dyDescent="0.25">
      <c r="A168" s="95"/>
      <c r="B168" s="61"/>
    </row>
    <row r="169" spans="1:2" x14ac:dyDescent="0.25">
      <c r="A169" s="95"/>
      <c r="B169" s="61"/>
    </row>
    <row r="170" spans="1:2" x14ac:dyDescent="0.25">
      <c r="A170" s="95"/>
      <c r="B170" s="61"/>
    </row>
    <row r="171" spans="1:2" x14ac:dyDescent="0.25">
      <c r="A171" s="95"/>
      <c r="B171" s="61"/>
    </row>
    <row r="172" spans="1:2" x14ac:dyDescent="0.25">
      <c r="A172" s="95"/>
      <c r="B172" s="61"/>
    </row>
    <row r="173" spans="1:2" x14ac:dyDescent="0.25">
      <c r="A173" s="95"/>
      <c r="B173" s="61"/>
    </row>
    <row r="174" spans="1:2" x14ac:dyDescent="0.25">
      <c r="A174" s="95"/>
      <c r="B174" s="61"/>
    </row>
    <row r="175" spans="1:2" x14ac:dyDescent="0.25">
      <c r="A175" s="95"/>
      <c r="B175" s="61"/>
    </row>
    <row r="176" spans="1:2" x14ac:dyDescent="0.25">
      <c r="A176" s="95"/>
      <c r="B176" s="61"/>
    </row>
    <row r="177" spans="1:2" x14ac:dyDescent="0.25">
      <c r="A177" s="95"/>
      <c r="B177" s="61"/>
    </row>
    <row r="178" spans="1:2" x14ac:dyDescent="0.25">
      <c r="A178" s="95"/>
      <c r="B178" s="61"/>
    </row>
    <row r="179" spans="1:2" x14ac:dyDescent="0.25">
      <c r="A179" s="95"/>
      <c r="B179" s="61"/>
    </row>
    <row r="180" spans="1:2" x14ac:dyDescent="0.25">
      <c r="A180" s="95"/>
      <c r="B180" s="61"/>
    </row>
    <row r="181" spans="1:2" x14ac:dyDescent="0.25">
      <c r="A181" s="95"/>
      <c r="B181" s="61"/>
    </row>
    <row r="182" spans="1:2" x14ac:dyDescent="0.25">
      <c r="A182" s="95"/>
      <c r="B182" s="61"/>
    </row>
    <row r="183" spans="1:2" x14ac:dyDescent="0.25">
      <c r="A183" s="95"/>
      <c r="B183" s="61"/>
    </row>
    <row r="184" spans="1:2" x14ac:dyDescent="0.25">
      <c r="A184" s="95"/>
      <c r="B184" s="61"/>
    </row>
    <row r="185" spans="1:2" x14ac:dyDescent="0.25">
      <c r="A185" s="95"/>
      <c r="B185" s="61"/>
    </row>
    <row r="186" spans="1:2" x14ac:dyDescent="0.25">
      <c r="A186" s="95"/>
      <c r="B186" s="61"/>
    </row>
    <row r="187" spans="1:2" x14ac:dyDescent="0.25">
      <c r="A187" s="95"/>
      <c r="B187" s="61"/>
    </row>
    <row r="188" spans="1:2" x14ac:dyDescent="0.25">
      <c r="A188" s="95"/>
      <c r="B188" s="61"/>
    </row>
    <row r="189" spans="1:2" x14ac:dyDescent="0.25">
      <c r="A189" s="95"/>
      <c r="B189" s="61"/>
    </row>
    <row r="190" spans="1:2" x14ac:dyDescent="0.25">
      <c r="A190" s="95"/>
      <c r="B190" s="61"/>
    </row>
    <row r="191" spans="1:2" x14ac:dyDescent="0.25">
      <c r="A191" s="95"/>
      <c r="B191" s="61"/>
    </row>
    <row r="192" spans="1:2" x14ac:dyDescent="0.25">
      <c r="A192" s="95"/>
      <c r="B192" s="61"/>
    </row>
    <row r="193" spans="1:2" x14ac:dyDescent="0.25">
      <c r="A193" s="95"/>
      <c r="B193" s="61"/>
    </row>
    <row r="194" spans="1:2" x14ac:dyDescent="0.25">
      <c r="A194" s="95"/>
      <c r="B194" s="61"/>
    </row>
    <row r="195" spans="1:2" x14ac:dyDescent="0.25">
      <c r="A195" s="95"/>
      <c r="B195" s="61"/>
    </row>
    <row r="196" spans="1:2" x14ac:dyDescent="0.25">
      <c r="A196" s="95"/>
      <c r="B196" s="61"/>
    </row>
    <row r="197" spans="1:2" x14ac:dyDescent="0.25">
      <c r="A197" s="95"/>
      <c r="B197" s="61"/>
    </row>
    <row r="198" spans="1:2" x14ac:dyDescent="0.25">
      <c r="A198" s="95"/>
      <c r="B198" s="61"/>
    </row>
    <row r="199" spans="1:2" x14ac:dyDescent="0.25">
      <c r="A199" s="95"/>
      <c r="B199" s="61"/>
    </row>
    <row r="200" spans="1:2" x14ac:dyDescent="0.25">
      <c r="A200" s="95"/>
      <c r="B200" s="61"/>
    </row>
    <row r="201" spans="1:2" x14ac:dyDescent="0.25">
      <c r="A201" s="95"/>
      <c r="B201" s="61"/>
    </row>
    <row r="202" spans="1:2" x14ac:dyDescent="0.25">
      <c r="A202" s="95"/>
      <c r="B202" s="61"/>
    </row>
    <row r="203" spans="1:2" x14ac:dyDescent="0.25">
      <c r="A203" s="95"/>
      <c r="B203" s="61"/>
    </row>
    <row r="204" spans="1:2" x14ac:dyDescent="0.25">
      <c r="A204" s="95"/>
      <c r="B204" s="61"/>
    </row>
    <row r="205" spans="1:2" x14ac:dyDescent="0.25">
      <c r="A205" s="95"/>
      <c r="B205" s="61"/>
    </row>
    <row r="206" spans="1:2" x14ac:dyDescent="0.25">
      <c r="A206" s="95"/>
      <c r="B206" s="61"/>
    </row>
    <row r="207" spans="1:2" x14ac:dyDescent="0.25">
      <c r="A207" s="95"/>
      <c r="B207" s="61"/>
    </row>
    <row r="208" spans="1:2" x14ac:dyDescent="0.25">
      <c r="A208" s="95"/>
      <c r="B208" s="61"/>
    </row>
    <row r="209" spans="1:2" x14ac:dyDescent="0.25">
      <c r="A209" s="95"/>
      <c r="B209" s="61"/>
    </row>
    <row r="210" spans="1:2" x14ac:dyDescent="0.25">
      <c r="A210" s="95"/>
      <c r="B210" s="61"/>
    </row>
    <row r="211" spans="1:2" x14ac:dyDescent="0.25">
      <c r="A211" s="95"/>
      <c r="B211" s="61"/>
    </row>
    <row r="212" spans="1:2" x14ac:dyDescent="0.25">
      <c r="A212" s="95"/>
      <c r="B212" s="61"/>
    </row>
    <row r="213" spans="1:2" x14ac:dyDescent="0.25">
      <c r="A213" s="95"/>
      <c r="B213" s="61"/>
    </row>
    <row r="214" spans="1:2" x14ac:dyDescent="0.25">
      <c r="A214" s="95"/>
      <c r="B214" s="61"/>
    </row>
    <row r="215" spans="1:2" x14ac:dyDescent="0.25">
      <c r="A215" s="95"/>
      <c r="B215" s="61"/>
    </row>
    <row r="216" spans="1:2" x14ac:dyDescent="0.25">
      <c r="A216" s="95"/>
      <c r="B216" s="61"/>
    </row>
    <row r="217" spans="1:2" x14ac:dyDescent="0.25">
      <c r="A217" s="95"/>
      <c r="B217" s="61"/>
    </row>
    <row r="218" spans="1:2" x14ac:dyDescent="0.25">
      <c r="A218" s="95"/>
      <c r="B218" s="61"/>
    </row>
    <row r="219" spans="1:2" x14ac:dyDescent="0.25">
      <c r="A219" s="95"/>
      <c r="B219" s="61"/>
    </row>
    <row r="220" spans="1:2" x14ac:dyDescent="0.25">
      <c r="A220" s="95"/>
      <c r="B220" s="61"/>
    </row>
    <row r="221" spans="1:2" x14ac:dyDescent="0.25">
      <c r="A221" s="95"/>
      <c r="B221" s="61"/>
    </row>
    <row r="222" spans="1:2" x14ac:dyDescent="0.25">
      <c r="A222" s="95"/>
      <c r="B222" s="61"/>
    </row>
    <row r="223" spans="1:2" x14ac:dyDescent="0.25">
      <c r="A223" s="95"/>
      <c r="B223" s="61"/>
    </row>
    <row r="224" spans="1:2" x14ac:dyDescent="0.25">
      <c r="A224" s="95"/>
      <c r="B224" s="61"/>
    </row>
    <row r="225" spans="1:2" x14ac:dyDescent="0.25">
      <c r="A225" s="95"/>
      <c r="B225" s="61"/>
    </row>
    <row r="226" spans="1:2" x14ac:dyDescent="0.25">
      <c r="A226" s="95"/>
      <c r="B226" s="61"/>
    </row>
    <row r="227" spans="1:2" x14ac:dyDescent="0.25">
      <c r="A227" s="95"/>
      <c r="B227" s="61"/>
    </row>
    <row r="228" spans="1:2" x14ac:dyDescent="0.25">
      <c r="A228" s="95"/>
      <c r="B228" s="61"/>
    </row>
    <row r="229" spans="1:2" x14ac:dyDescent="0.25">
      <c r="A229" s="95"/>
      <c r="B229" s="61"/>
    </row>
    <row r="230" spans="1:2" x14ac:dyDescent="0.25">
      <c r="A230" s="95"/>
      <c r="B230" s="61"/>
    </row>
    <row r="231" spans="1:2" x14ac:dyDescent="0.25">
      <c r="A231" s="95"/>
      <c r="B231" s="61"/>
    </row>
    <row r="232" spans="1:2" x14ac:dyDescent="0.25">
      <c r="A232" s="95"/>
      <c r="B232" s="61"/>
    </row>
    <row r="233" spans="1:2" x14ac:dyDescent="0.25">
      <c r="A233" s="95"/>
      <c r="B233" s="61"/>
    </row>
    <row r="234" spans="1:2" x14ac:dyDescent="0.25">
      <c r="A234" s="95"/>
      <c r="B234" s="61"/>
    </row>
    <row r="235" spans="1:2" x14ac:dyDescent="0.25">
      <c r="A235" s="95"/>
      <c r="B235" s="61"/>
    </row>
    <row r="236" spans="1:2" x14ac:dyDescent="0.25">
      <c r="A236" s="95"/>
      <c r="B236" s="61"/>
    </row>
    <row r="237" spans="1:2" x14ac:dyDescent="0.25">
      <c r="A237" s="95"/>
      <c r="B237" s="61"/>
    </row>
    <row r="238" spans="1:2" x14ac:dyDescent="0.25">
      <c r="A238" s="95"/>
      <c r="B238" s="61"/>
    </row>
    <row r="239" spans="1:2" x14ac:dyDescent="0.25">
      <c r="A239" s="95"/>
      <c r="B239" s="61"/>
    </row>
    <row r="240" spans="1:2" x14ac:dyDescent="0.25">
      <c r="A240" s="95"/>
      <c r="B240" s="61"/>
    </row>
    <row r="241" spans="1:2" x14ac:dyDescent="0.25">
      <c r="A241" s="95"/>
      <c r="B241" s="61"/>
    </row>
    <row r="242" spans="1:2" x14ac:dyDescent="0.25">
      <c r="A242" s="95"/>
      <c r="B242" s="61"/>
    </row>
    <row r="243" spans="1:2" x14ac:dyDescent="0.25">
      <c r="A243" s="95"/>
      <c r="B243" s="61"/>
    </row>
    <row r="244" spans="1:2" x14ac:dyDescent="0.25">
      <c r="A244" s="95"/>
      <c r="B244" s="61"/>
    </row>
    <row r="245" spans="1:2" x14ac:dyDescent="0.25">
      <c r="A245" s="95"/>
      <c r="B245" s="61"/>
    </row>
    <row r="246" spans="1:2" x14ac:dyDescent="0.25">
      <c r="A246" s="95"/>
      <c r="B246" s="61"/>
    </row>
    <row r="247" spans="1:2" x14ac:dyDescent="0.25">
      <c r="A247" s="95"/>
      <c r="B247" s="61"/>
    </row>
    <row r="248" spans="1:2" x14ac:dyDescent="0.25">
      <c r="A248" s="95"/>
      <c r="B248" s="61"/>
    </row>
    <row r="249" spans="1:2" x14ac:dyDescent="0.25">
      <c r="A249" s="95"/>
      <c r="B249" s="61"/>
    </row>
    <row r="250" spans="1:2" x14ac:dyDescent="0.25">
      <c r="A250" s="95"/>
      <c r="B250" s="61"/>
    </row>
    <row r="251" spans="1:2" x14ac:dyDescent="0.25">
      <c r="A251" s="95"/>
      <c r="B251" s="61"/>
    </row>
    <row r="252" spans="1:2" x14ac:dyDescent="0.25">
      <c r="A252" s="95"/>
      <c r="B252" s="61"/>
    </row>
    <row r="253" spans="1:2" x14ac:dyDescent="0.25">
      <c r="A253" s="95"/>
      <c r="B253" s="61"/>
    </row>
    <row r="254" spans="1:2" x14ac:dyDescent="0.25">
      <c r="A254" s="95"/>
      <c r="B254" s="61"/>
    </row>
    <row r="255" spans="1:2" x14ac:dyDescent="0.25">
      <c r="A255" s="95"/>
      <c r="B255" s="61"/>
    </row>
    <row r="256" spans="1:2" x14ac:dyDescent="0.25">
      <c r="A256" s="95"/>
      <c r="B256" s="61"/>
    </row>
    <row r="257" spans="1:2" x14ac:dyDescent="0.25">
      <c r="A257" s="95"/>
      <c r="B257" s="61"/>
    </row>
    <row r="258" spans="1:2" x14ac:dyDescent="0.25">
      <c r="A258" s="95"/>
      <c r="B258" s="61"/>
    </row>
    <row r="259" spans="1:2" x14ac:dyDescent="0.25">
      <c r="A259" s="95"/>
      <c r="B259" s="61"/>
    </row>
    <row r="260" spans="1:2" x14ac:dyDescent="0.25">
      <c r="A260" s="95"/>
      <c r="B260" s="61"/>
    </row>
    <row r="261" spans="1:2" x14ac:dyDescent="0.25">
      <c r="A261" s="95"/>
      <c r="B261" s="61"/>
    </row>
    <row r="262" spans="1:2" x14ac:dyDescent="0.25">
      <c r="A262" s="95"/>
      <c r="B262" s="61"/>
    </row>
    <row r="263" spans="1:2" x14ac:dyDescent="0.25">
      <c r="A263" s="95"/>
      <c r="B263" s="61"/>
    </row>
    <row r="264" spans="1:2" x14ac:dyDescent="0.25">
      <c r="A264" s="95"/>
      <c r="B264" s="61"/>
    </row>
    <row r="265" spans="1:2" x14ac:dyDescent="0.25">
      <c r="A265" s="95"/>
      <c r="B265" s="61"/>
    </row>
    <row r="266" spans="1:2" x14ac:dyDescent="0.25">
      <c r="A266" s="95"/>
      <c r="B266" s="61"/>
    </row>
    <row r="267" spans="1:2" x14ac:dyDescent="0.25">
      <c r="A267" s="95"/>
      <c r="B267" s="61"/>
    </row>
    <row r="268" spans="1:2" x14ac:dyDescent="0.25">
      <c r="A268" s="95"/>
      <c r="B268" s="61"/>
    </row>
    <row r="269" spans="1:2" x14ac:dyDescent="0.25">
      <c r="A269" s="95"/>
      <c r="B269" s="61"/>
    </row>
    <row r="270" spans="1:2" x14ac:dyDescent="0.25">
      <c r="A270" s="95"/>
      <c r="B270" s="61"/>
    </row>
    <row r="271" spans="1:2" x14ac:dyDescent="0.25">
      <c r="A271" s="95"/>
      <c r="B271" s="61"/>
    </row>
    <row r="272" spans="1:2" x14ac:dyDescent="0.25">
      <c r="A272" s="95"/>
      <c r="B272" s="61"/>
    </row>
    <row r="273" spans="1:2" x14ac:dyDescent="0.25">
      <c r="A273" s="95"/>
      <c r="B273" s="61"/>
    </row>
    <row r="274" spans="1:2" x14ac:dyDescent="0.25">
      <c r="A274" s="95"/>
      <c r="B274" s="61"/>
    </row>
    <row r="275" spans="1:2" x14ac:dyDescent="0.25">
      <c r="A275" s="95"/>
      <c r="B275" s="61"/>
    </row>
    <row r="276" spans="1:2" x14ac:dyDescent="0.25">
      <c r="A276" s="95"/>
      <c r="B276" s="61"/>
    </row>
    <row r="277" spans="1:2" x14ac:dyDescent="0.25">
      <c r="A277" s="95"/>
      <c r="B277" s="61"/>
    </row>
    <row r="278" spans="1:2" x14ac:dyDescent="0.25">
      <c r="A278" s="95"/>
      <c r="B278" s="61"/>
    </row>
    <row r="279" spans="1:2" x14ac:dyDescent="0.25">
      <c r="A279" s="95"/>
      <c r="B279" s="61"/>
    </row>
    <row r="280" spans="1:2" x14ac:dyDescent="0.25">
      <c r="A280" s="95"/>
      <c r="B280" s="61"/>
    </row>
    <row r="281" spans="1:2" x14ac:dyDescent="0.25">
      <c r="A281" s="95"/>
      <c r="B281" s="61"/>
    </row>
    <row r="282" spans="1:2" x14ac:dyDescent="0.25">
      <c r="A282" s="95"/>
      <c r="B282" s="61"/>
    </row>
    <row r="283" spans="1:2" x14ac:dyDescent="0.25">
      <c r="A283" s="95"/>
      <c r="B283" s="61"/>
    </row>
    <row r="284" spans="1:2" x14ac:dyDescent="0.25">
      <c r="A284" s="95"/>
      <c r="B284" s="61"/>
    </row>
    <row r="285" spans="1:2" x14ac:dyDescent="0.25">
      <c r="A285" s="95"/>
      <c r="B285" s="61"/>
    </row>
    <row r="286" spans="1:2" x14ac:dyDescent="0.25">
      <c r="A286" s="95"/>
      <c r="B286" s="61"/>
    </row>
    <row r="287" spans="1:2" x14ac:dyDescent="0.25">
      <c r="A287" s="95"/>
      <c r="B287" s="61"/>
    </row>
    <row r="288" spans="1:2" x14ac:dyDescent="0.25">
      <c r="A288" s="95"/>
      <c r="B288" s="61"/>
    </row>
    <row r="289" spans="1:2" x14ac:dyDescent="0.25">
      <c r="A289" s="95"/>
      <c r="B289" s="61"/>
    </row>
    <row r="290" spans="1:2" x14ac:dyDescent="0.25">
      <c r="A290" s="95"/>
      <c r="B290" s="61"/>
    </row>
    <row r="291" spans="1:2" x14ac:dyDescent="0.25">
      <c r="A291" s="95"/>
      <c r="B291" s="61"/>
    </row>
    <row r="292" spans="1:2" x14ac:dyDescent="0.25">
      <c r="A292" s="95"/>
      <c r="B292" s="61"/>
    </row>
    <row r="293" spans="1:2" x14ac:dyDescent="0.25">
      <c r="A293" s="95"/>
      <c r="B293" s="61"/>
    </row>
    <row r="294" spans="1:2" x14ac:dyDescent="0.25">
      <c r="A294" s="95"/>
      <c r="B294" s="61"/>
    </row>
    <row r="295" spans="1:2" x14ac:dyDescent="0.25">
      <c r="A295" s="95"/>
      <c r="B295" s="61"/>
    </row>
    <row r="296" spans="1:2" x14ac:dyDescent="0.25">
      <c r="A296" s="95"/>
      <c r="B296" s="61"/>
    </row>
    <row r="297" spans="1:2" x14ac:dyDescent="0.25">
      <c r="A297" s="95"/>
      <c r="B297" s="61"/>
    </row>
    <row r="298" spans="1:2" x14ac:dyDescent="0.25">
      <c r="A298" s="95"/>
      <c r="B298" s="61"/>
    </row>
    <row r="299" spans="1:2" x14ac:dyDescent="0.25">
      <c r="A299" s="95"/>
      <c r="B299" s="61"/>
    </row>
    <row r="300" spans="1:2" x14ac:dyDescent="0.25">
      <c r="A300" s="95"/>
      <c r="B300" s="61"/>
    </row>
    <row r="301" spans="1:2" x14ac:dyDescent="0.25">
      <c r="A301" s="95"/>
      <c r="B301" s="61"/>
    </row>
    <row r="302" spans="1:2" x14ac:dyDescent="0.25">
      <c r="A302" s="95"/>
      <c r="B302" s="61"/>
    </row>
    <row r="303" spans="1:2" x14ac:dyDescent="0.25">
      <c r="A303" s="95"/>
      <c r="B303" s="61"/>
    </row>
    <row r="304" spans="1:2" x14ac:dyDescent="0.25">
      <c r="A304" s="95"/>
      <c r="B304" s="61"/>
    </row>
    <row r="305" spans="1:2" x14ac:dyDescent="0.25">
      <c r="A305" s="95"/>
      <c r="B305" s="61"/>
    </row>
    <row r="306" spans="1:2" x14ac:dyDescent="0.25">
      <c r="A306" s="95"/>
      <c r="B306" s="61"/>
    </row>
    <row r="307" spans="1:2" x14ac:dyDescent="0.25">
      <c r="A307" s="95"/>
      <c r="B307" s="61"/>
    </row>
    <row r="308" spans="1:2" x14ac:dyDescent="0.25">
      <c r="A308" s="95"/>
      <c r="B308" s="61"/>
    </row>
    <row r="309" spans="1:2" x14ac:dyDescent="0.25">
      <c r="A309" s="95"/>
      <c r="B309" s="61"/>
    </row>
    <row r="310" spans="1:2" x14ac:dyDescent="0.25">
      <c r="A310" s="95"/>
      <c r="B310" s="61"/>
    </row>
    <row r="311" spans="1:2" x14ac:dyDescent="0.25">
      <c r="A311" s="95"/>
      <c r="B311" s="61"/>
    </row>
    <row r="312" spans="1:2" x14ac:dyDescent="0.25">
      <c r="A312" s="95"/>
      <c r="B312" s="61"/>
    </row>
    <row r="313" spans="1:2" x14ac:dyDescent="0.25">
      <c r="A313" s="95"/>
      <c r="B313" s="61"/>
    </row>
    <row r="314" spans="1:2" x14ac:dyDescent="0.25">
      <c r="A314" s="95"/>
      <c r="B314" s="61"/>
    </row>
    <row r="315" spans="1:2" x14ac:dyDescent="0.25">
      <c r="A315" s="95"/>
      <c r="B315" s="61"/>
    </row>
    <row r="316" spans="1:2" x14ac:dyDescent="0.25">
      <c r="A316" s="95"/>
      <c r="B316" s="61"/>
    </row>
    <row r="317" spans="1:2" x14ac:dyDescent="0.25">
      <c r="A317" s="95"/>
      <c r="B317" s="61"/>
    </row>
    <row r="318" spans="1:2" x14ac:dyDescent="0.25">
      <c r="A318" s="95"/>
      <c r="B318" s="61"/>
    </row>
    <row r="319" spans="1:2" x14ac:dyDescent="0.25">
      <c r="A319" s="95"/>
      <c r="B319" s="61"/>
    </row>
    <row r="320" spans="1:2" x14ac:dyDescent="0.25">
      <c r="A320" s="95"/>
      <c r="B320" s="61"/>
    </row>
    <row r="321" spans="1:2" x14ac:dyDescent="0.25">
      <c r="A321" s="95"/>
      <c r="B321" s="61"/>
    </row>
    <row r="322" spans="1:2" x14ac:dyDescent="0.25">
      <c r="A322" s="95"/>
      <c r="B322" s="61"/>
    </row>
    <row r="323" spans="1:2" x14ac:dyDescent="0.25">
      <c r="A323" s="95"/>
      <c r="B323" s="61"/>
    </row>
    <row r="324" spans="1:2" x14ac:dyDescent="0.25">
      <c r="A324" s="95"/>
      <c r="B324" s="61"/>
    </row>
    <row r="325" spans="1:2" x14ac:dyDescent="0.25">
      <c r="A325" s="95"/>
      <c r="B325" s="61"/>
    </row>
    <row r="326" spans="1:2" x14ac:dyDescent="0.25">
      <c r="A326" s="95"/>
      <c r="B326" s="61"/>
    </row>
    <row r="327" spans="1:2" x14ac:dyDescent="0.25">
      <c r="A327" s="95"/>
      <c r="B327" s="61"/>
    </row>
    <row r="328" spans="1:2" x14ac:dyDescent="0.25">
      <c r="A328" s="95"/>
      <c r="B328" s="61"/>
    </row>
    <row r="329" spans="1:2" x14ac:dyDescent="0.25">
      <c r="A329" s="95"/>
      <c r="B329" s="61"/>
    </row>
    <row r="330" spans="1:2" x14ac:dyDescent="0.25">
      <c r="A330" s="95"/>
      <c r="B330" s="61"/>
    </row>
    <row r="331" spans="1:2" x14ac:dyDescent="0.25">
      <c r="A331" s="95"/>
      <c r="B331" s="61"/>
    </row>
    <row r="332" spans="1:2" x14ac:dyDescent="0.25">
      <c r="A332" s="95"/>
      <c r="B332" s="61"/>
    </row>
    <row r="333" spans="1:2" x14ac:dyDescent="0.25">
      <c r="A333" s="95"/>
      <c r="B333" s="61"/>
    </row>
    <row r="334" spans="1:2" x14ac:dyDescent="0.25">
      <c r="A334" s="95"/>
      <c r="B334" s="61"/>
    </row>
    <row r="335" spans="1:2" x14ac:dyDescent="0.25">
      <c r="A335" s="95"/>
      <c r="B335" s="61"/>
    </row>
    <row r="336" spans="1:2" x14ac:dyDescent="0.25">
      <c r="A336" s="95"/>
      <c r="B336" s="61"/>
    </row>
    <row r="337" spans="1:2" x14ac:dyDescent="0.25">
      <c r="A337" s="95"/>
      <c r="B337" s="61"/>
    </row>
    <row r="338" spans="1:2" x14ac:dyDescent="0.25">
      <c r="A338" s="95"/>
      <c r="B338" s="61"/>
    </row>
    <row r="339" spans="1:2" x14ac:dyDescent="0.25">
      <c r="A339" s="95"/>
      <c r="B339" s="61"/>
    </row>
    <row r="340" spans="1:2" x14ac:dyDescent="0.25">
      <c r="A340" s="95"/>
      <c r="B340" s="61"/>
    </row>
    <row r="341" spans="1:2" x14ac:dyDescent="0.25">
      <c r="A341" s="95"/>
      <c r="B341" s="61"/>
    </row>
    <row r="342" spans="1:2" x14ac:dyDescent="0.25">
      <c r="A342" s="95"/>
      <c r="B342" s="61"/>
    </row>
    <row r="343" spans="1:2" x14ac:dyDescent="0.25">
      <c r="A343" s="95"/>
      <c r="B343" s="61"/>
    </row>
    <row r="344" spans="1:2" x14ac:dyDescent="0.25">
      <c r="A344" s="95"/>
      <c r="B344" s="61"/>
    </row>
    <row r="345" spans="1:2" x14ac:dyDescent="0.25">
      <c r="A345" s="95"/>
      <c r="B345" s="61"/>
    </row>
    <row r="346" spans="1:2" x14ac:dyDescent="0.25">
      <c r="A346" s="95"/>
      <c r="B346" s="61"/>
    </row>
    <row r="347" spans="1:2" x14ac:dyDescent="0.25">
      <c r="A347" s="95"/>
      <c r="B347" s="61"/>
    </row>
    <row r="348" spans="1:2" x14ac:dyDescent="0.25">
      <c r="A348" s="95"/>
      <c r="B348" s="61"/>
    </row>
    <row r="349" spans="1:2" x14ac:dyDescent="0.25">
      <c r="A349" s="95"/>
      <c r="B349" s="61"/>
    </row>
    <row r="350" spans="1:2" x14ac:dyDescent="0.25">
      <c r="A350" s="95"/>
      <c r="B350" s="61"/>
    </row>
    <row r="351" spans="1:2" x14ac:dyDescent="0.25">
      <c r="A351" s="95"/>
      <c r="B351" s="61"/>
    </row>
    <row r="352" spans="1:2" x14ac:dyDescent="0.25">
      <c r="A352" s="95"/>
      <c r="B352" s="61"/>
    </row>
    <row r="353" spans="1:2" x14ac:dyDescent="0.25">
      <c r="A353" s="95"/>
      <c r="B353" s="61"/>
    </row>
    <row r="354" spans="1:2" x14ac:dyDescent="0.25">
      <c r="A354" s="95"/>
      <c r="B354" s="61"/>
    </row>
    <row r="355" spans="1:2" x14ac:dyDescent="0.25">
      <c r="A355" s="95"/>
      <c r="B355" s="61"/>
    </row>
    <row r="356" spans="1:2" x14ac:dyDescent="0.25">
      <c r="A356" s="95"/>
      <c r="B356" s="61"/>
    </row>
    <row r="357" spans="1:2" x14ac:dyDescent="0.25">
      <c r="A357" s="95"/>
      <c r="B357" s="61"/>
    </row>
    <row r="358" spans="1:2" x14ac:dyDescent="0.25">
      <c r="A358" s="95"/>
      <c r="B358" s="61"/>
    </row>
    <row r="359" spans="1:2" x14ac:dyDescent="0.25">
      <c r="A359" s="95"/>
      <c r="B359" s="61"/>
    </row>
    <row r="360" spans="1:2" x14ac:dyDescent="0.25">
      <c r="A360" s="95"/>
      <c r="B360" s="61"/>
    </row>
    <row r="361" spans="1:2" x14ac:dyDescent="0.25">
      <c r="A361" s="95"/>
      <c r="B361" s="61"/>
    </row>
    <row r="362" spans="1:2" x14ac:dyDescent="0.25">
      <c r="A362" s="95"/>
      <c r="B362" s="61"/>
    </row>
    <row r="363" spans="1:2" x14ac:dyDescent="0.25">
      <c r="A363" s="95"/>
      <c r="B363" s="61"/>
    </row>
    <row r="364" spans="1:2" x14ac:dyDescent="0.25">
      <c r="A364" s="95"/>
      <c r="B364" s="61"/>
    </row>
    <row r="365" spans="1:2" x14ac:dyDescent="0.25">
      <c r="A365" s="95"/>
      <c r="B365" s="61"/>
    </row>
    <row r="366" spans="1:2" x14ac:dyDescent="0.25">
      <c r="A366" s="95"/>
      <c r="B366" s="61"/>
    </row>
    <row r="367" spans="1:2" x14ac:dyDescent="0.25">
      <c r="A367" s="95"/>
      <c r="B367" s="61"/>
    </row>
    <row r="368" spans="1:2" x14ac:dyDescent="0.25">
      <c r="A368" s="95"/>
      <c r="B368" s="61"/>
    </row>
    <row r="369" spans="1:2" x14ac:dyDescent="0.25">
      <c r="A369" s="95"/>
      <c r="B369" s="61"/>
    </row>
    <row r="370" spans="1:2" x14ac:dyDescent="0.25">
      <c r="A370" s="95"/>
      <c r="B370" s="61"/>
    </row>
    <row r="371" spans="1:2" x14ac:dyDescent="0.25">
      <c r="A371" s="95"/>
      <c r="B371" s="61"/>
    </row>
    <row r="372" spans="1:2" x14ac:dyDescent="0.25">
      <c r="A372" s="95"/>
      <c r="B372" s="61"/>
    </row>
    <row r="373" spans="1:2" x14ac:dyDescent="0.25">
      <c r="A373" s="95"/>
      <c r="B373" s="61"/>
    </row>
    <row r="374" spans="1:2" x14ac:dyDescent="0.25">
      <c r="A374" s="95"/>
      <c r="B374" s="61"/>
    </row>
    <row r="375" spans="1:2" x14ac:dyDescent="0.25">
      <c r="A375" s="95"/>
      <c r="B375" s="61"/>
    </row>
    <row r="376" spans="1:2" x14ac:dyDescent="0.25">
      <c r="A376" s="95"/>
      <c r="B376" s="61"/>
    </row>
    <row r="377" spans="1:2" x14ac:dyDescent="0.25">
      <c r="A377" s="95"/>
      <c r="B377" s="61"/>
    </row>
    <row r="378" spans="1:2" x14ac:dyDescent="0.25">
      <c r="A378" s="95"/>
      <c r="B378" s="61"/>
    </row>
    <row r="379" spans="1:2" x14ac:dyDescent="0.25">
      <c r="A379" s="95"/>
      <c r="B379" s="61"/>
    </row>
    <row r="380" spans="1:2" x14ac:dyDescent="0.25">
      <c r="A380" s="95"/>
      <c r="B380" s="61"/>
    </row>
    <row r="381" spans="1:2" x14ac:dyDescent="0.25">
      <c r="A381" s="95"/>
      <c r="B381" s="61"/>
    </row>
    <row r="382" spans="1:2" x14ac:dyDescent="0.25">
      <c r="A382" s="95"/>
      <c r="B382" s="61"/>
    </row>
    <row r="383" spans="1:2" x14ac:dyDescent="0.25">
      <c r="A383" s="95"/>
      <c r="B383" s="61"/>
    </row>
    <row r="384" spans="1:2" x14ac:dyDescent="0.25">
      <c r="A384" s="95"/>
      <c r="B384" s="61"/>
    </row>
    <row r="385" spans="1:2" x14ac:dyDescent="0.25">
      <c r="A385" s="95"/>
      <c r="B385" s="61"/>
    </row>
    <row r="386" spans="1:2" x14ac:dyDescent="0.25">
      <c r="A386" s="95"/>
      <c r="B386" s="61"/>
    </row>
    <row r="387" spans="1:2" x14ac:dyDescent="0.25">
      <c r="A387" s="95"/>
      <c r="B387" s="61"/>
    </row>
    <row r="388" spans="1:2" x14ac:dyDescent="0.25">
      <c r="A388" s="95"/>
      <c r="B388" s="61"/>
    </row>
    <row r="389" spans="1:2" x14ac:dyDescent="0.25">
      <c r="A389" s="95"/>
      <c r="B389" s="61"/>
    </row>
    <row r="390" spans="1:2" x14ac:dyDescent="0.25">
      <c r="A390" s="95"/>
      <c r="B390" s="61"/>
    </row>
    <row r="391" spans="1:2" x14ac:dyDescent="0.25">
      <c r="A391" s="95"/>
      <c r="B391" s="61"/>
    </row>
    <row r="392" spans="1:2" x14ac:dyDescent="0.25">
      <c r="A392" s="95"/>
      <c r="B392" s="61"/>
    </row>
    <row r="393" spans="1:2" x14ac:dyDescent="0.25">
      <c r="A393" s="95"/>
      <c r="B393" s="61"/>
    </row>
    <row r="394" spans="1:2" x14ac:dyDescent="0.25">
      <c r="A394" s="95"/>
      <c r="B394" s="61"/>
    </row>
    <row r="395" spans="1:2" x14ac:dyDescent="0.25">
      <c r="A395" s="95"/>
      <c r="B395" s="61"/>
    </row>
    <row r="396" spans="1:2" x14ac:dyDescent="0.25">
      <c r="A396" s="95"/>
      <c r="B396" s="61"/>
    </row>
    <row r="397" spans="1:2" x14ac:dyDescent="0.25">
      <c r="A397" s="95"/>
      <c r="B397" s="61"/>
    </row>
    <row r="398" spans="1:2" x14ac:dyDescent="0.25">
      <c r="A398" s="95"/>
      <c r="B398" s="61"/>
    </row>
    <row r="399" spans="1:2" x14ac:dyDescent="0.25">
      <c r="A399" s="95"/>
      <c r="B399" s="61"/>
    </row>
    <row r="400" spans="1:2" x14ac:dyDescent="0.25">
      <c r="A400" s="95"/>
      <c r="B400" s="61"/>
    </row>
    <row r="401" spans="1:2" x14ac:dyDescent="0.25">
      <c r="A401" s="95"/>
      <c r="B401" s="61"/>
    </row>
    <row r="402" spans="1:2" x14ac:dyDescent="0.25">
      <c r="A402" s="95"/>
      <c r="B402" s="61"/>
    </row>
  </sheetData>
  <sortState ref="A2:X32">
    <sortCondition ref="B1"/>
  </sortState>
  <mergeCells count="3">
    <mergeCell ref="C1:N1"/>
    <mergeCell ref="P1:AA1"/>
    <mergeCell ref="AB1:AM1"/>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
  <sheetViews>
    <sheetView workbookViewId="0">
      <selection activeCell="E3" sqref="E3:P33"/>
    </sheetView>
  </sheetViews>
  <sheetFormatPr defaultRowHeight="15" x14ac:dyDescent="0.25"/>
  <cols>
    <col min="1" max="1" width="50.28515625" customWidth="1"/>
    <col min="2" max="2" width="44.85546875" customWidth="1"/>
    <col min="24" max="24" width="13.5703125" customWidth="1"/>
    <col min="36" max="36" width="11.28515625" customWidth="1"/>
  </cols>
  <sheetData>
    <row r="1" spans="1:39" ht="25.5" x14ac:dyDescent="0.35">
      <c r="A1" s="105"/>
      <c r="B1" s="107"/>
      <c r="C1" s="244" t="s">
        <v>530</v>
      </c>
      <c r="D1" s="244"/>
      <c r="E1" s="244"/>
      <c r="F1" s="244"/>
      <c r="G1" s="244"/>
      <c r="H1" s="244"/>
      <c r="I1" s="244"/>
      <c r="J1" s="244"/>
      <c r="K1" s="244"/>
      <c r="L1" s="244"/>
      <c r="M1" s="244"/>
      <c r="N1" s="244"/>
      <c r="O1" s="220"/>
      <c r="P1" s="244" t="s">
        <v>531</v>
      </c>
      <c r="Q1" s="244"/>
      <c r="R1" s="244"/>
      <c r="S1" s="244"/>
      <c r="T1" s="244"/>
      <c r="U1" s="244"/>
      <c r="V1" s="244"/>
      <c r="W1" s="244"/>
      <c r="X1" s="244"/>
      <c r="Y1" s="244"/>
      <c r="Z1" s="244"/>
      <c r="AA1" s="244"/>
      <c r="AB1" s="244" t="s">
        <v>535</v>
      </c>
      <c r="AC1" s="244"/>
      <c r="AD1" s="244"/>
      <c r="AE1" s="244"/>
      <c r="AF1" s="244"/>
      <c r="AG1" s="244"/>
      <c r="AH1" s="244"/>
      <c r="AI1" s="244"/>
      <c r="AJ1" s="244"/>
      <c r="AK1" s="244"/>
      <c r="AL1" s="244"/>
      <c r="AM1" s="244"/>
    </row>
    <row r="2" spans="1:39" ht="28.5" customHeight="1" x14ac:dyDescent="0.25">
      <c r="A2" s="120"/>
      <c r="B2" s="121"/>
      <c r="C2" s="121" t="s">
        <v>419</v>
      </c>
      <c r="D2" s="121">
        <v>2010</v>
      </c>
      <c r="E2" s="121">
        <v>2011</v>
      </c>
      <c r="F2" s="121">
        <v>2012</v>
      </c>
      <c r="G2" s="121">
        <v>2013</v>
      </c>
      <c r="H2" s="121">
        <v>2014</v>
      </c>
      <c r="I2" s="121">
        <v>2015</v>
      </c>
      <c r="J2" s="121" t="s">
        <v>421</v>
      </c>
      <c r="K2" s="121" t="s">
        <v>580</v>
      </c>
      <c r="L2" s="121" t="s">
        <v>420</v>
      </c>
      <c r="M2" s="121" t="s">
        <v>422</v>
      </c>
      <c r="N2" s="121" t="s">
        <v>423</v>
      </c>
      <c r="O2" s="121" t="s">
        <v>583</v>
      </c>
      <c r="P2" s="121" t="s">
        <v>419</v>
      </c>
      <c r="Q2" s="121">
        <v>2010</v>
      </c>
      <c r="R2" s="121">
        <v>2011</v>
      </c>
      <c r="S2" s="121">
        <v>2012</v>
      </c>
      <c r="T2" s="121">
        <v>2013</v>
      </c>
      <c r="U2" s="121">
        <v>2014</v>
      </c>
      <c r="V2" s="121">
        <v>2015</v>
      </c>
      <c r="W2" s="121" t="s">
        <v>421</v>
      </c>
      <c r="X2" s="121" t="s">
        <v>581</v>
      </c>
      <c r="Y2" s="121" t="s">
        <v>420</v>
      </c>
      <c r="Z2" s="121" t="s">
        <v>422</v>
      </c>
      <c r="AA2" s="121" t="s">
        <v>423</v>
      </c>
      <c r="AB2" s="121" t="s">
        <v>419</v>
      </c>
      <c r="AC2" s="121">
        <v>2010</v>
      </c>
      <c r="AD2" s="121">
        <v>2011</v>
      </c>
      <c r="AE2" s="121">
        <v>2012</v>
      </c>
      <c r="AF2" s="121">
        <v>2013</v>
      </c>
      <c r="AG2" s="121">
        <v>2014</v>
      </c>
      <c r="AH2" s="121">
        <v>2015</v>
      </c>
      <c r="AI2" s="121" t="s">
        <v>421</v>
      </c>
      <c r="AJ2" s="121" t="s">
        <v>582</v>
      </c>
      <c r="AK2" s="121" t="s">
        <v>420</v>
      </c>
      <c r="AL2" s="121" t="s">
        <v>422</v>
      </c>
      <c r="AM2" s="121" t="s">
        <v>423</v>
      </c>
    </row>
    <row r="3" spans="1:39" ht="18.75" x14ac:dyDescent="0.25">
      <c r="A3" s="132" t="s">
        <v>444</v>
      </c>
      <c r="B3" s="133" t="s">
        <v>37</v>
      </c>
      <c r="C3" s="124" t="s">
        <v>357</v>
      </c>
      <c r="D3" s="125">
        <v>3.9748649999999999</v>
      </c>
      <c r="E3" s="125">
        <v>3.9670180212121209</v>
      </c>
      <c r="F3" s="125">
        <v>4.2017600718510408</v>
      </c>
      <c r="G3" s="125">
        <v>4.2086926620396596</v>
      </c>
      <c r="H3" s="125">
        <v>3.9254944337165467</v>
      </c>
      <c r="I3" s="125">
        <v>3.9290504169692815</v>
      </c>
      <c r="J3" s="125">
        <f t="shared" ref="J3:J11" si="0">AVERAGE(D3:I3)</f>
        <v>4.0344801009647755</v>
      </c>
      <c r="K3" s="125">
        <f>J3-4.13</f>
        <v>-9.5519899035224398E-2</v>
      </c>
      <c r="L3" s="124">
        <f t="shared" ref="L3:L11" si="1">_xlfn.STDEV.P(D3:I3)</f>
        <v>0.12208671201001996</v>
      </c>
      <c r="M3" s="125">
        <f>((POWER((I3/D3),1/5))-1)*100</f>
        <v>-0.23159166695176925</v>
      </c>
      <c r="N3" s="125">
        <f>100*((AVERAGE(E3/D3,F3/E3,G3/F3,H3/G3,I3/H3))-1)</f>
        <v>-0.15067623608698844</v>
      </c>
      <c r="O3" s="125">
        <f>N3-(-0.24)</f>
        <v>8.9323763913011556E-2</v>
      </c>
      <c r="P3" s="124" t="s">
        <v>357</v>
      </c>
      <c r="Q3" s="100">
        <v>4.2267804245140397</v>
      </c>
      <c r="R3" s="100">
        <v>4.186238290503665</v>
      </c>
      <c r="S3" s="100">
        <v>4.1017195399263349</v>
      </c>
      <c r="T3" s="100">
        <v>4.2490685748148467</v>
      </c>
      <c r="U3" s="100">
        <v>4.0426730941655933</v>
      </c>
      <c r="V3" s="100">
        <v>4.1616106513311495</v>
      </c>
      <c r="W3" s="125">
        <f t="shared" ref="W3:W11" si="2">AVERAGE(R3:V3)</f>
        <v>4.1482620301483175</v>
      </c>
      <c r="X3" s="125">
        <f>J3-W3</f>
        <v>-0.11378192918354202</v>
      </c>
      <c r="Y3" s="124">
        <f t="shared" ref="Y3:Y11" si="3">_xlfn.STDEV.P(R3:V3)</f>
        <v>7.0848526143727247E-2</v>
      </c>
      <c r="Z3" s="125">
        <f>((POWER((V3/Q3),1/5))-1)*100</f>
        <v>-0.31028559923634846</v>
      </c>
      <c r="AA3" s="125">
        <f t="shared" ref="AA3:AA11" si="4">100*((AVERAGE(R3/Q3,S3/R3,T3/S3,U3/T3,V3/U3))-1)</f>
        <v>-0.26022874272861873</v>
      </c>
      <c r="AB3" s="124" t="s">
        <v>357</v>
      </c>
      <c r="AC3" s="119">
        <v>5.5618729075390352</v>
      </c>
      <c r="AD3" s="119">
        <v>5.5736624286721872</v>
      </c>
      <c r="AE3" s="119">
        <v>5.5922723794214129</v>
      </c>
      <c r="AF3" s="119">
        <v>5.5438512357347625</v>
      </c>
      <c r="AG3" s="119">
        <v>5.4665062681997076</v>
      </c>
      <c r="AH3" s="119">
        <v>5.3326397486234285</v>
      </c>
      <c r="AI3" s="125">
        <f t="shared" ref="AI3:AI11" si="5">AVERAGE(AD3:AH3)</f>
        <v>5.5017864121302997</v>
      </c>
      <c r="AJ3" s="125">
        <f>J3-AI3</f>
        <v>-1.4673063111655242</v>
      </c>
      <c r="AK3" s="124">
        <f t="shared" ref="AK3:AK11" si="6">_xlfn.STDEV.P(AD3:AH3)</f>
        <v>9.4845773492214888E-2</v>
      </c>
      <c r="AL3" s="125">
        <f>((POWER((AH3/AC3),1/5))-1)*100</f>
        <v>-0.83823758047271157</v>
      </c>
      <c r="AM3" s="125">
        <f t="shared" ref="AM3:AM11" si="7">100*((AVERAGE(AD3/AC3,AE3/AD3,AF3/AE3,AG3/AF3,AH3/AG3))-1)</f>
        <v>-0.83279904212322231</v>
      </c>
    </row>
    <row r="4" spans="1:39" ht="18.75" x14ac:dyDescent="0.25">
      <c r="A4" s="132" t="s">
        <v>445</v>
      </c>
      <c r="B4" s="133" t="s">
        <v>38</v>
      </c>
      <c r="C4" s="124" t="s">
        <v>358</v>
      </c>
      <c r="D4" s="125">
        <v>3.7097509999999998</v>
      </c>
      <c r="E4" s="125">
        <v>3.8040797692307691</v>
      </c>
      <c r="F4" s="125">
        <v>4.0078270595837893</v>
      </c>
      <c r="G4" s="125">
        <v>4.1165527137393765</v>
      </c>
      <c r="H4" s="125">
        <v>4.094324673967578</v>
      </c>
      <c r="I4" s="125">
        <v>4.0663482732338299</v>
      </c>
      <c r="J4" s="125">
        <f t="shared" si="0"/>
        <v>3.9664805816258899</v>
      </c>
      <c r="K4" s="125">
        <f t="shared" ref="K4:K11" si="8">J4-4.13</f>
        <v>-0.16351941837410999</v>
      </c>
      <c r="L4" s="124">
        <f t="shared" si="1"/>
        <v>0.15429028150361002</v>
      </c>
      <c r="M4" s="125">
        <f t="shared" ref="M4:M11" si="9">((POWER((I4/D4),1/4))-1)*100</f>
        <v>2.3210416982338611</v>
      </c>
      <c r="N4" s="125">
        <f t="shared" ref="N4:N11" si="10">100*((AVERAGE(E4/D4,F4/E4,G4/F4,H4/G4,I4/H4))-1)</f>
        <v>1.8776628212415769</v>
      </c>
      <c r="O4" s="125">
        <f t="shared" ref="O4:O11" si="11">N4-(-0.24)</f>
        <v>2.1176628212415771</v>
      </c>
      <c r="P4" s="124" t="s">
        <v>358</v>
      </c>
      <c r="Q4" s="100">
        <v>4.1219172373066266</v>
      </c>
      <c r="R4" s="100">
        <v>4.0866810978447505</v>
      </c>
      <c r="S4" s="100">
        <v>4.0577159457224568</v>
      </c>
      <c r="T4" s="100">
        <v>4.2243423350124001</v>
      </c>
      <c r="U4" s="100">
        <v>4.0436232634701401</v>
      </c>
      <c r="V4" s="100">
        <v>4.2269735972520781</v>
      </c>
      <c r="W4" s="125">
        <f t="shared" si="2"/>
        <v>4.1278672478603653</v>
      </c>
      <c r="X4" s="125">
        <f t="shared" ref="X4:X11" si="12">J4-W4</f>
        <v>-0.1613866662344754</v>
      </c>
      <c r="Y4" s="124">
        <f t="shared" si="3"/>
        <v>8.1048212788979279E-2</v>
      </c>
      <c r="Z4" s="125">
        <f t="shared" ref="Z4:Z11" si="13">((POWER((V4/Q4),1/5))-1)*100</f>
        <v>0.50462639915496155</v>
      </c>
      <c r="AA4" s="125">
        <f t="shared" si="4"/>
        <v>0.55981163375793397</v>
      </c>
      <c r="AB4" s="124" t="s">
        <v>358</v>
      </c>
      <c r="AC4" s="119">
        <v>5.2041013024862215</v>
      </c>
      <c r="AD4" s="119">
        <v>5.2025847602501365</v>
      </c>
      <c r="AE4" s="119">
        <v>5.2644937885127847</v>
      </c>
      <c r="AF4" s="119">
        <v>5.2350920881213199</v>
      </c>
      <c r="AG4" s="119">
        <v>5.1796708873093982</v>
      </c>
      <c r="AH4" s="119">
        <v>5.1537007625055287</v>
      </c>
      <c r="AI4" s="125">
        <f t="shared" si="5"/>
        <v>5.2071084573398334</v>
      </c>
      <c r="AJ4" s="125">
        <f t="shared" ref="AJ4:AJ11" si="14">J4-AI4</f>
        <v>-1.2406278757139435</v>
      </c>
      <c r="AK4" s="124">
        <f t="shared" si="6"/>
        <v>3.9247485977046845E-2</v>
      </c>
      <c r="AL4" s="125">
        <f t="shared" ref="AL4:AL11" si="15">((POWER((AH4/AC4),1/5))-1)*100</f>
        <v>-0.1944502093984668</v>
      </c>
      <c r="AM4" s="125">
        <f t="shared" si="7"/>
        <v>-0.19153975545147528</v>
      </c>
    </row>
    <row r="5" spans="1:39" ht="18.75" x14ac:dyDescent="0.25">
      <c r="A5" s="132" t="s">
        <v>446</v>
      </c>
      <c r="B5" s="133" t="s">
        <v>39</v>
      </c>
      <c r="C5" s="124" t="s">
        <v>359</v>
      </c>
      <c r="D5" s="125">
        <v>3.1509130000000001</v>
      </c>
      <c r="E5" s="125">
        <v>3.1934046578088582</v>
      </c>
      <c r="F5" s="125">
        <v>3.3804000230010955</v>
      </c>
      <c r="G5" s="125">
        <v>3.4527852209631726</v>
      </c>
      <c r="H5" s="125">
        <v>3.3682347488331721</v>
      </c>
      <c r="I5" s="125">
        <v>3.3947608601275112</v>
      </c>
      <c r="J5" s="125">
        <f t="shared" si="0"/>
        <v>3.323416418455635</v>
      </c>
      <c r="K5" s="125">
        <f t="shared" si="8"/>
        <v>-0.80658358154436494</v>
      </c>
      <c r="L5" s="124">
        <f t="shared" si="1"/>
        <v>0.11086224006237365</v>
      </c>
      <c r="M5" s="125">
        <f t="shared" si="9"/>
        <v>1.8809987111638726</v>
      </c>
      <c r="N5" s="125">
        <f t="shared" si="10"/>
        <v>1.5368642344899097</v>
      </c>
      <c r="O5" s="125">
        <f t="shared" si="11"/>
        <v>1.7768642344899097</v>
      </c>
      <c r="P5" s="124" t="s">
        <v>359</v>
      </c>
      <c r="Q5" s="100" t="s">
        <v>54</v>
      </c>
      <c r="R5" s="100" t="s">
        <v>54</v>
      </c>
      <c r="S5" s="100" t="s">
        <v>54</v>
      </c>
      <c r="T5" s="100" t="s">
        <v>54</v>
      </c>
      <c r="U5" s="100" t="s">
        <v>54</v>
      </c>
      <c r="V5" s="100" t="s">
        <v>54</v>
      </c>
      <c r="W5" s="125" t="e">
        <f t="shared" si="2"/>
        <v>#DIV/0!</v>
      </c>
      <c r="X5" s="125" t="e">
        <f t="shared" si="12"/>
        <v>#DIV/0!</v>
      </c>
      <c r="Y5" s="124" t="e">
        <f t="shared" si="3"/>
        <v>#DIV/0!</v>
      </c>
      <c r="Z5" s="125" t="e">
        <f t="shared" si="13"/>
        <v>#VALUE!</v>
      </c>
      <c r="AA5" s="125" t="e">
        <f t="shared" si="4"/>
        <v>#VALUE!</v>
      </c>
      <c r="AB5" s="124" t="s">
        <v>359</v>
      </c>
      <c r="AC5" s="119" t="s">
        <v>54</v>
      </c>
      <c r="AD5" s="119" t="s">
        <v>54</v>
      </c>
      <c r="AE5" s="119" t="s">
        <v>54</v>
      </c>
      <c r="AF5" s="119" t="s">
        <v>54</v>
      </c>
      <c r="AG5" s="119" t="s">
        <v>54</v>
      </c>
      <c r="AH5" s="119" t="s">
        <v>54</v>
      </c>
      <c r="AI5" s="125" t="e">
        <f t="shared" si="5"/>
        <v>#DIV/0!</v>
      </c>
      <c r="AJ5" s="125" t="e">
        <f t="shared" si="14"/>
        <v>#DIV/0!</v>
      </c>
      <c r="AK5" s="124" t="e">
        <f t="shared" si="6"/>
        <v>#DIV/0!</v>
      </c>
      <c r="AL5" s="125" t="e">
        <f t="shared" si="15"/>
        <v>#VALUE!</v>
      </c>
      <c r="AM5" s="125" t="e">
        <f t="shared" si="7"/>
        <v>#VALUE!</v>
      </c>
    </row>
    <row r="6" spans="1:39" ht="18.75" x14ac:dyDescent="0.25">
      <c r="A6" s="132" t="s">
        <v>447</v>
      </c>
      <c r="B6" s="133" t="s">
        <v>40</v>
      </c>
      <c r="C6" s="124" t="s">
        <v>360</v>
      </c>
      <c r="D6" s="125">
        <v>3.8566980000000002</v>
      </c>
      <c r="E6" s="125">
        <v>3.860048572027972</v>
      </c>
      <c r="F6" s="125">
        <v>3.9737322584884995</v>
      </c>
      <c r="G6" s="125">
        <v>4.064268816997167</v>
      </c>
      <c r="H6" s="125">
        <v>3.957068045771873</v>
      </c>
      <c r="I6" s="125">
        <v>3.9047089670487733</v>
      </c>
      <c r="J6" s="125">
        <f t="shared" si="0"/>
        <v>3.9360874433890474</v>
      </c>
      <c r="K6" s="125">
        <f t="shared" si="8"/>
        <v>-0.19391255661095252</v>
      </c>
      <c r="L6" s="124">
        <f t="shared" si="1"/>
        <v>7.2292213477903405E-2</v>
      </c>
      <c r="M6" s="125">
        <f t="shared" si="9"/>
        <v>0.30977569796812876</v>
      </c>
      <c r="N6" s="125">
        <f t="shared" si="10"/>
        <v>0.26991407277463519</v>
      </c>
      <c r="O6" s="125">
        <f t="shared" si="11"/>
        <v>0.50991407277463519</v>
      </c>
      <c r="P6" s="124" t="s">
        <v>360</v>
      </c>
      <c r="Q6" s="100">
        <v>4.2802754976418136</v>
      </c>
      <c r="R6" s="100">
        <v>4.203845096201384</v>
      </c>
      <c r="S6" s="100">
        <v>4.175207415986157</v>
      </c>
      <c r="T6" s="100">
        <v>4.3588446551442592</v>
      </c>
      <c r="U6" s="100">
        <v>4.215825745285481</v>
      </c>
      <c r="V6" s="100">
        <v>4.3561542271237563</v>
      </c>
      <c r="W6" s="125">
        <f t="shared" si="2"/>
        <v>4.2619754279482081</v>
      </c>
      <c r="X6" s="125">
        <f t="shared" si="12"/>
        <v>-0.32588798455916068</v>
      </c>
      <c r="Y6" s="124">
        <f t="shared" si="3"/>
        <v>7.910867205360142E-2</v>
      </c>
      <c r="Z6" s="125">
        <f t="shared" si="13"/>
        <v>0.35206297071355142</v>
      </c>
      <c r="AA6" s="125">
        <f t="shared" si="4"/>
        <v>0.39578051794921798</v>
      </c>
      <c r="AB6" s="124" t="s">
        <v>360</v>
      </c>
      <c r="AC6" s="119">
        <v>5.3236994964122246</v>
      </c>
      <c r="AD6" s="119">
        <v>5.3045186799472095</v>
      </c>
      <c r="AE6" s="119">
        <v>5.3065025844969851</v>
      </c>
      <c r="AF6" s="119">
        <v>5.2752716481660302</v>
      </c>
      <c r="AG6" s="119">
        <v>5.2401015089686949</v>
      </c>
      <c r="AH6" s="119">
        <v>5.1581867955331937</v>
      </c>
      <c r="AI6" s="125">
        <f t="shared" si="5"/>
        <v>5.2569162434224221</v>
      </c>
      <c r="AJ6" s="125">
        <f t="shared" si="14"/>
        <v>-1.3208288000333748</v>
      </c>
      <c r="AK6" s="124">
        <f t="shared" si="6"/>
        <v>5.493988941165099E-2</v>
      </c>
      <c r="AL6" s="125">
        <f t="shared" si="15"/>
        <v>-0.62967586432186584</v>
      </c>
      <c r="AM6" s="125">
        <f t="shared" si="7"/>
        <v>-0.62827149639804736</v>
      </c>
    </row>
    <row r="7" spans="1:39" ht="18.75" x14ac:dyDescent="0.25">
      <c r="A7" s="132" t="s">
        <v>448</v>
      </c>
      <c r="B7" s="133" t="s">
        <v>41</v>
      </c>
      <c r="C7" s="124" t="s">
        <v>361</v>
      </c>
      <c r="D7" s="125">
        <v>2.9742570000000002</v>
      </c>
      <c r="E7" s="125">
        <v>2.9203133797202803</v>
      </c>
      <c r="F7" s="125">
        <v>3.111142380722892</v>
      </c>
      <c r="G7" s="125">
        <v>3.2985969433427762</v>
      </c>
      <c r="H7" s="125">
        <v>3.1945704651637818</v>
      </c>
      <c r="I7" s="125">
        <v>3.1812604494803818</v>
      </c>
      <c r="J7" s="125">
        <f t="shared" si="0"/>
        <v>3.1133567697383522</v>
      </c>
      <c r="K7" s="125">
        <f t="shared" si="8"/>
        <v>-1.0166432302616477</v>
      </c>
      <c r="L7" s="124">
        <f t="shared" si="1"/>
        <v>0.13047343015201951</v>
      </c>
      <c r="M7" s="125">
        <f t="shared" si="9"/>
        <v>1.6963072853366068</v>
      </c>
      <c r="N7" s="125">
        <f t="shared" si="10"/>
        <v>1.4351631900965556</v>
      </c>
      <c r="O7" s="125">
        <f t="shared" si="11"/>
        <v>1.6751631900965556</v>
      </c>
      <c r="P7" s="124" t="s">
        <v>361</v>
      </c>
      <c r="Q7" s="100">
        <v>4.6142103240353283</v>
      </c>
      <c r="R7" s="100">
        <v>4.5866227076045334</v>
      </c>
      <c r="S7" s="100">
        <v>4.4067986236514134</v>
      </c>
      <c r="T7" s="100">
        <v>4.4940947825424491</v>
      </c>
      <c r="U7" s="100">
        <v>4.2380989327067615</v>
      </c>
      <c r="V7" s="100">
        <v>4.4333459518849629</v>
      </c>
      <c r="W7" s="125">
        <f t="shared" si="2"/>
        <v>4.4317921996780241</v>
      </c>
      <c r="X7" s="125">
        <f t="shared" si="12"/>
        <v>-1.3184354299396719</v>
      </c>
      <c r="Y7" s="124">
        <f t="shared" si="3"/>
        <v>0.11488974947738265</v>
      </c>
      <c r="Z7" s="125">
        <f t="shared" si="13"/>
        <v>-0.79653371811432283</v>
      </c>
      <c r="AA7" s="125">
        <f t="shared" si="4"/>
        <v>-0.72537708543649604</v>
      </c>
      <c r="AB7" s="124" t="s">
        <v>361</v>
      </c>
      <c r="AC7" s="119">
        <v>5.659671538495064</v>
      </c>
      <c r="AD7" s="119">
        <v>5.6751862082696194</v>
      </c>
      <c r="AE7" s="119">
        <v>5.6485034027924748</v>
      </c>
      <c r="AF7" s="119">
        <v>5.4807094862238861</v>
      </c>
      <c r="AG7" s="119">
        <v>5.4156947118574763</v>
      </c>
      <c r="AH7" s="119">
        <v>5.4322396751646247</v>
      </c>
      <c r="AI7" s="125">
        <f t="shared" si="5"/>
        <v>5.5304666968616161</v>
      </c>
      <c r="AJ7" s="125">
        <f t="shared" si="14"/>
        <v>-2.4171099271232639</v>
      </c>
      <c r="AK7" s="124">
        <f t="shared" si="6"/>
        <v>0.10970263194005725</v>
      </c>
      <c r="AL7" s="125">
        <f t="shared" si="15"/>
        <v>-0.81693175424751852</v>
      </c>
      <c r="AM7" s="125">
        <f t="shared" si="7"/>
        <v>-0.80947545959502154</v>
      </c>
    </row>
    <row r="8" spans="1:39" ht="18.75" x14ac:dyDescent="0.25">
      <c r="A8" s="132" t="s">
        <v>194</v>
      </c>
      <c r="B8" s="133" t="s">
        <v>43</v>
      </c>
      <c r="C8" s="124" t="s">
        <v>362</v>
      </c>
      <c r="D8" s="125">
        <v>3.2516788386420923</v>
      </c>
      <c r="E8" s="125">
        <v>3.2784591964114163</v>
      </c>
      <c r="F8" s="125">
        <v>3.409155108025256</v>
      </c>
      <c r="G8" s="125">
        <v>3.4719278517746961</v>
      </c>
      <c r="H8" s="125">
        <v>3.3930131412515419</v>
      </c>
      <c r="I8" s="125">
        <v>3.3850317172330886</v>
      </c>
      <c r="J8" s="125">
        <f t="shared" si="0"/>
        <v>3.3648776422230156</v>
      </c>
      <c r="K8" s="125">
        <f t="shared" si="8"/>
        <v>-0.76512235777698434</v>
      </c>
      <c r="L8" s="124">
        <f t="shared" si="1"/>
        <v>7.6267239905335404E-2</v>
      </c>
      <c r="M8" s="125">
        <f t="shared" si="9"/>
        <v>1.009861215909158</v>
      </c>
      <c r="N8" s="125">
        <f t="shared" si="10"/>
        <v>0.82864426791582346</v>
      </c>
      <c r="O8" s="125">
        <f t="shared" si="11"/>
        <v>1.0686442679158235</v>
      </c>
      <c r="P8" s="124" t="s">
        <v>362</v>
      </c>
      <c r="Q8" s="100">
        <v>3.7590596591031353</v>
      </c>
      <c r="R8" s="100">
        <v>3.7313214364373946</v>
      </c>
      <c r="S8" s="100">
        <v>3.6680554706516504</v>
      </c>
      <c r="T8" s="100">
        <v>3.830705154202322</v>
      </c>
      <c r="U8" s="100">
        <v>3.7216598929231037</v>
      </c>
      <c r="V8" s="100">
        <v>3.9014202789529739</v>
      </c>
      <c r="W8" s="125">
        <f t="shared" si="2"/>
        <v>3.7706324466334884</v>
      </c>
      <c r="X8" s="125">
        <f t="shared" si="12"/>
        <v>-0.40575480441047285</v>
      </c>
      <c r="Y8" s="124">
        <f t="shared" si="3"/>
        <v>8.388073654733004E-2</v>
      </c>
      <c r="Z8" s="125">
        <f t="shared" si="13"/>
        <v>0.74620685964654765</v>
      </c>
      <c r="AA8" s="125">
        <f t="shared" si="4"/>
        <v>0.79685648806304687</v>
      </c>
      <c r="AB8" s="124" t="s">
        <v>362</v>
      </c>
      <c r="AC8" s="119">
        <v>5.008291882383288</v>
      </c>
      <c r="AD8" s="119">
        <v>5.0102192897927731</v>
      </c>
      <c r="AE8" s="119">
        <v>5.0252098501654556</v>
      </c>
      <c r="AF8" s="119">
        <v>4.9873598724818491</v>
      </c>
      <c r="AG8" s="119">
        <v>4.9762492800749021</v>
      </c>
      <c r="AH8" s="119">
        <v>4.9424706726344843</v>
      </c>
      <c r="AI8" s="125">
        <f t="shared" si="5"/>
        <v>4.9883017930298932</v>
      </c>
      <c r="AJ8" s="125">
        <f t="shared" si="14"/>
        <v>-1.6234241508068776</v>
      </c>
      <c r="AK8" s="124">
        <f t="shared" si="6"/>
        <v>2.8597983234558054E-2</v>
      </c>
      <c r="AL8" s="125">
        <f t="shared" si="15"/>
        <v>-0.26424172509397215</v>
      </c>
      <c r="AM8" s="125">
        <f t="shared" si="7"/>
        <v>-0.26341789575521357</v>
      </c>
    </row>
    <row r="9" spans="1:39" ht="18.75" x14ac:dyDescent="0.25">
      <c r="A9" s="132" t="s">
        <v>449</v>
      </c>
      <c r="B9" s="133" t="s">
        <v>44</v>
      </c>
      <c r="C9" s="124" t="s">
        <v>363</v>
      </c>
      <c r="D9" s="125">
        <v>4.6801870000000001</v>
      </c>
      <c r="E9" s="125">
        <v>4.7289308979020976</v>
      </c>
      <c r="F9" s="125">
        <v>5.1772585877327497</v>
      </c>
      <c r="G9" s="125">
        <v>5.3249202821529744</v>
      </c>
      <c r="H9" s="125">
        <v>5.0964408166379602</v>
      </c>
      <c r="I9" s="125">
        <v>5.0157090166489864</v>
      </c>
      <c r="J9" s="125">
        <f t="shared" si="0"/>
        <v>5.0039077668457947</v>
      </c>
      <c r="K9" s="125">
        <f t="shared" si="8"/>
        <v>0.87390776684579485</v>
      </c>
      <c r="L9" s="124">
        <f t="shared" si="1"/>
        <v>0.23173569363540317</v>
      </c>
      <c r="M9" s="125">
        <f t="shared" si="9"/>
        <v>1.745985300922559</v>
      </c>
      <c r="N9" s="125">
        <f t="shared" si="10"/>
        <v>1.4998610170809501</v>
      </c>
      <c r="O9" s="125">
        <f t="shared" si="11"/>
        <v>1.7398610170809501</v>
      </c>
      <c r="P9" s="124" t="s">
        <v>363</v>
      </c>
      <c r="Q9" s="100">
        <v>4.5277696151684106</v>
      </c>
      <c r="R9" s="100">
        <v>4.412279825229863</v>
      </c>
      <c r="S9" s="100">
        <v>4.4076763975483191</v>
      </c>
      <c r="T9" s="100">
        <v>4.6201633136594351</v>
      </c>
      <c r="U9" s="100">
        <v>4.4411643715128806</v>
      </c>
      <c r="V9" s="100">
        <v>4.7687671123825428</v>
      </c>
      <c r="W9" s="125">
        <f t="shared" si="2"/>
        <v>4.5300102040666079</v>
      </c>
      <c r="X9" s="125">
        <f t="shared" si="12"/>
        <v>0.47389756277918682</v>
      </c>
      <c r="Y9" s="124">
        <f t="shared" si="3"/>
        <v>0.14272493035086942</v>
      </c>
      <c r="Z9" s="125">
        <f t="shared" si="13"/>
        <v>1.0425641175676903</v>
      </c>
      <c r="AA9" s="125">
        <f t="shared" si="4"/>
        <v>1.1336025183207532</v>
      </c>
      <c r="AB9" s="124" t="s">
        <v>363</v>
      </c>
      <c r="AC9" s="119">
        <v>6.2654760663286071</v>
      </c>
      <c r="AD9" s="119">
        <v>6.2783738075266564</v>
      </c>
      <c r="AE9" s="119">
        <v>6.2403889593697421</v>
      </c>
      <c r="AF9" s="119">
        <v>6.2282997423277369</v>
      </c>
      <c r="AG9" s="119">
        <v>6.2431452626936199</v>
      </c>
      <c r="AH9" s="119">
        <v>6.2663418958556507</v>
      </c>
      <c r="AI9" s="125">
        <f t="shared" si="5"/>
        <v>6.2513099335546816</v>
      </c>
      <c r="AJ9" s="125">
        <f t="shared" si="14"/>
        <v>-1.2474021667088868</v>
      </c>
      <c r="AK9" s="124">
        <f t="shared" si="6"/>
        <v>1.8296511102977205E-2</v>
      </c>
      <c r="AL9" s="125">
        <f t="shared" si="15"/>
        <v>2.763658059068419E-3</v>
      </c>
      <c r="AM9" s="125">
        <f t="shared" si="7"/>
        <v>3.4054716513853833E-3</v>
      </c>
    </row>
    <row r="10" spans="1:39" ht="18.75" x14ac:dyDescent="0.25">
      <c r="A10" s="132" t="s">
        <v>198</v>
      </c>
      <c r="B10" s="133" t="s">
        <v>47</v>
      </c>
      <c r="C10" s="124" t="s">
        <v>364</v>
      </c>
      <c r="D10" s="125">
        <v>4.2445451905137164</v>
      </c>
      <c r="E10" s="125">
        <v>4.6364673851060756</v>
      </c>
      <c r="F10" s="125">
        <v>4.6529882892934111</v>
      </c>
      <c r="G10" s="125">
        <v>4.8001981961879396</v>
      </c>
      <c r="H10" s="125">
        <v>4.901599417606965</v>
      </c>
      <c r="I10" s="125">
        <v>4.9338576167219212</v>
      </c>
      <c r="J10" s="125">
        <f t="shared" si="0"/>
        <v>4.6949426825716714</v>
      </c>
      <c r="K10" s="125">
        <f t="shared" si="8"/>
        <v>0.56494268257167146</v>
      </c>
      <c r="L10" s="124">
        <f t="shared" si="1"/>
        <v>0.23054410547775261</v>
      </c>
      <c r="M10" s="125">
        <f t="shared" si="9"/>
        <v>3.8338273696256087</v>
      </c>
      <c r="N10" s="125">
        <f t="shared" si="10"/>
        <v>3.1048400685511623</v>
      </c>
      <c r="O10" s="125">
        <f t="shared" si="11"/>
        <v>3.3448400685511626</v>
      </c>
      <c r="P10" s="124" t="s">
        <v>364</v>
      </c>
      <c r="Q10" s="100">
        <v>3.9162818812599869</v>
      </c>
      <c r="R10" s="100">
        <v>3.9044494317517975</v>
      </c>
      <c r="S10" s="100">
        <v>3.8334348337201702</v>
      </c>
      <c r="T10" s="100">
        <v>4.1254638466247462</v>
      </c>
      <c r="U10" s="100">
        <v>4.1477212004354653</v>
      </c>
      <c r="V10" s="100">
        <v>4.3470558316397421</v>
      </c>
      <c r="W10" s="125">
        <f t="shared" si="2"/>
        <v>4.0716250288343847</v>
      </c>
      <c r="X10" s="125">
        <f t="shared" si="12"/>
        <v>0.62331765373728665</v>
      </c>
      <c r="Y10" s="124">
        <f t="shared" si="3"/>
        <v>0.18397479287982668</v>
      </c>
      <c r="Z10" s="125">
        <f t="shared" si="13"/>
        <v>2.1090545419820694</v>
      </c>
      <c r="AA10" s="125">
        <f t="shared" si="4"/>
        <v>2.1684788430624602</v>
      </c>
      <c r="AB10" s="124" t="s">
        <v>364</v>
      </c>
      <c r="AC10" s="119">
        <v>5.6566898679912914</v>
      </c>
      <c r="AD10" s="119">
        <v>5.7914267146354383</v>
      </c>
      <c r="AE10" s="119">
        <v>5.9133612158371802</v>
      </c>
      <c r="AF10" s="119">
        <v>5.8760008631265395</v>
      </c>
      <c r="AG10" s="119">
        <v>5.9432360721826951</v>
      </c>
      <c r="AH10" s="119">
        <v>5.9418867096011603</v>
      </c>
      <c r="AI10" s="125">
        <f t="shared" si="5"/>
        <v>5.8931823150766025</v>
      </c>
      <c r="AJ10" s="125">
        <f t="shared" si="14"/>
        <v>-1.1982396325049312</v>
      </c>
      <c r="AK10" s="124">
        <f t="shared" si="6"/>
        <v>5.6451907309848982E-2</v>
      </c>
      <c r="AL10" s="125">
        <f t="shared" si="15"/>
        <v>0.9886111629448191</v>
      </c>
      <c r="AM10" s="125">
        <f t="shared" si="7"/>
        <v>0.99541364800110888</v>
      </c>
    </row>
    <row r="11" spans="1:39" s="97" customFormat="1" ht="18.75" x14ac:dyDescent="0.25">
      <c r="A11" s="128" t="s">
        <v>199</v>
      </c>
      <c r="B11" s="129" t="s">
        <v>48</v>
      </c>
      <c r="C11" s="130" t="s">
        <v>306</v>
      </c>
      <c r="D11" s="131">
        <v>3.7481120145779041</v>
      </c>
      <c r="E11" s="131">
        <v>3.9574632907587457</v>
      </c>
      <c r="F11" s="131">
        <v>4.0310716986593338</v>
      </c>
      <c r="G11" s="131">
        <v>4.1360630239813183</v>
      </c>
      <c r="H11" s="131">
        <v>4.1473062794292535</v>
      </c>
      <c r="I11" s="131">
        <v>4.1594446669775049</v>
      </c>
      <c r="J11" s="131">
        <f t="shared" si="0"/>
        <v>4.0299101623973437</v>
      </c>
      <c r="K11" s="125">
        <f t="shared" si="8"/>
        <v>-0.10008983760265622</v>
      </c>
      <c r="L11" s="130">
        <f t="shared" si="1"/>
        <v>0.14519501867295487</v>
      </c>
      <c r="M11" s="131">
        <f t="shared" si="9"/>
        <v>2.6374130978066956</v>
      </c>
      <c r="N11" s="125">
        <f t="shared" si="10"/>
        <v>2.1229139188191137</v>
      </c>
      <c r="O11" s="125">
        <f t="shared" si="11"/>
        <v>2.3629139188191139</v>
      </c>
      <c r="P11" s="130" t="s">
        <v>306</v>
      </c>
      <c r="Q11" s="100">
        <v>3.8376707701815613</v>
      </c>
      <c r="R11" s="100">
        <v>3.8178854340945967</v>
      </c>
      <c r="S11" s="100">
        <v>3.7507451521859103</v>
      </c>
      <c r="T11" s="100">
        <v>3.978084500413535</v>
      </c>
      <c r="U11" s="100">
        <v>3.9346905466792852</v>
      </c>
      <c r="V11" s="100">
        <v>4.1242380552963578</v>
      </c>
      <c r="W11" s="125">
        <f t="shared" si="2"/>
        <v>3.9211287377339374</v>
      </c>
      <c r="X11" s="125">
        <f t="shared" si="12"/>
        <v>0.10878142466340623</v>
      </c>
      <c r="Y11" s="124">
        <f t="shared" si="3"/>
        <v>0.1299007485856212</v>
      </c>
      <c r="Z11" s="125">
        <f t="shared" si="13"/>
        <v>1.4507360253107837</v>
      </c>
      <c r="AA11" s="125">
        <f t="shared" si="4"/>
        <v>1.502713356286689</v>
      </c>
      <c r="AB11" s="130" t="s">
        <v>306</v>
      </c>
      <c r="AC11" s="119">
        <v>5.3324908751872879</v>
      </c>
      <c r="AD11" s="119">
        <v>5.4008230022141062</v>
      </c>
      <c r="AE11" s="119">
        <v>5.4692855330013188</v>
      </c>
      <c r="AF11" s="119">
        <v>5.4316803678041925</v>
      </c>
      <c r="AG11" s="119">
        <v>5.4597426761288004</v>
      </c>
      <c r="AH11" s="119">
        <v>5.4421786911178209</v>
      </c>
      <c r="AI11" s="125">
        <f t="shared" si="5"/>
        <v>5.4407420540532483</v>
      </c>
      <c r="AJ11" s="125">
        <f t="shared" si="14"/>
        <v>-1.4108318916559046</v>
      </c>
      <c r="AK11" s="124">
        <f t="shared" si="6"/>
        <v>2.3889171660753116E-2</v>
      </c>
      <c r="AL11" s="125">
        <f t="shared" si="15"/>
        <v>0.40805057230155484</v>
      </c>
      <c r="AM11" s="125">
        <f t="shared" si="7"/>
        <v>0.41128655585547236</v>
      </c>
    </row>
    <row r="12" spans="1:39" x14ac:dyDescent="0.25">
      <c r="Q12" s="96"/>
      <c r="R12" s="96"/>
      <c r="S12" s="96"/>
      <c r="T12" s="96"/>
      <c r="U12" s="96"/>
      <c r="V12" s="96"/>
      <c r="W12" s="96"/>
      <c r="X12" s="96"/>
      <c r="Z12" s="96"/>
      <c r="AA12" s="96"/>
    </row>
    <row r="13" spans="1:39" x14ac:dyDescent="0.25">
      <c r="Q13" s="96"/>
      <c r="R13" s="96"/>
      <c r="S13" s="96"/>
      <c r="T13" s="96"/>
      <c r="U13" s="96"/>
      <c r="V13" s="96"/>
      <c r="W13" s="96"/>
      <c r="X13" s="96"/>
      <c r="Z13" s="96"/>
      <c r="AA13" s="96"/>
    </row>
    <row r="14" spans="1:39" x14ac:dyDescent="0.25">
      <c r="Q14" s="96"/>
      <c r="R14" s="96"/>
      <c r="S14" s="96"/>
      <c r="T14" s="96"/>
      <c r="U14" s="96"/>
      <c r="V14" s="96"/>
      <c r="W14" s="96"/>
      <c r="X14" s="96"/>
      <c r="Z14" s="96"/>
      <c r="AA14" s="96"/>
    </row>
  </sheetData>
  <mergeCells count="3">
    <mergeCell ref="P1:AA1"/>
    <mergeCell ref="C1:N1"/>
    <mergeCell ref="AB1:A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
  <sheetViews>
    <sheetView workbookViewId="0">
      <selection activeCell="E3" sqref="E3:P33"/>
    </sheetView>
  </sheetViews>
  <sheetFormatPr defaultRowHeight="15" x14ac:dyDescent="0.25"/>
  <cols>
    <col min="1" max="1" width="49.140625" customWidth="1"/>
    <col min="2" max="2" width="35.42578125" customWidth="1"/>
    <col min="24" max="24" width="15" customWidth="1"/>
    <col min="36" max="36" width="12.85546875" customWidth="1"/>
  </cols>
  <sheetData>
    <row r="1" spans="1:39" ht="25.5" x14ac:dyDescent="0.35">
      <c r="A1" s="105"/>
      <c r="B1" s="107"/>
      <c r="C1" s="244" t="s">
        <v>530</v>
      </c>
      <c r="D1" s="244"/>
      <c r="E1" s="244"/>
      <c r="F1" s="244"/>
      <c r="G1" s="244"/>
      <c r="H1" s="244"/>
      <c r="I1" s="244"/>
      <c r="J1" s="244"/>
      <c r="K1" s="244"/>
      <c r="L1" s="244"/>
      <c r="M1" s="244"/>
      <c r="N1" s="244"/>
      <c r="O1" s="220"/>
      <c r="P1" s="244" t="s">
        <v>531</v>
      </c>
      <c r="Q1" s="244"/>
      <c r="R1" s="244"/>
      <c r="S1" s="244"/>
      <c r="T1" s="244"/>
      <c r="U1" s="244"/>
      <c r="V1" s="244"/>
      <c r="W1" s="244"/>
      <c r="X1" s="244"/>
      <c r="Y1" s="244"/>
      <c r="Z1" s="244"/>
      <c r="AA1" s="244"/>
      <c r="AB1" s="244" t="s">
        <v>535</v>
      </c>
      <c r="AC1" s="244"/>
      <c r="AD1" s="244"/>
      <c r="AE1" s="244"/>
      <c r="AF1" s="244"/>
      <c r="AG1" s="244"/>
      <c r="AH1" s="244"/>
      <c r="AI1" s="244"/>
      <c r="AJ1" s="244"/>
      <c r="AK1" s="244"/>
      <c r="AL1" s="244"/>
      <c r="AM1" s="244"/>
    </row>
    <row r="2" spans="1:39" ht="28.5" customHeight="1" x14ac:dyDescent="0.25">
      <c r="A2" s="120"/>
      <c r="B2" s="121"/>
      <c r="C2" s="121" t="s">
        <v>419</v>
      </c>
      <c r="D2" s="121">
        <v>2010</v>
      </c>
      <c r="E2" s="121">
        <v>2011</v>
      </c>
      <c r="F2" s="121">
        <v>2012</v>
      </c>
      <c r="G2" s="121">
        <v>2013</v>
      </c>
      <c r="H2" s="121">
        <v>2014</v>
      </c>
      <c r="I2" s="121">
        <v>2015</v>
      </c>
      <c r="J2" s="121" t="s">
        <v>421</v>
      </c>
      <c r="K2" s="121" t="s">
        <v>580</v>
      </c>
      <c r="L2" s="121" t="s">
        <v>420</v>
      </c>
      <c r="M2" s="121" t="s">
        <v>422</v>
      </c>
      <c r="N2" s="121" t="s">
        <v>423</v>
      </c>
      <c r="O2" s="121" t="s">
        <v>583</v>
      </c>
      <c r="P2" s="121" t="s">
        <v>419</v>
      </c>
      <c r="Q2" s="121">
        <v>2010</v>
      </c>
      <c r="R2" s="121">
        <v>2011</v>
      </c>
      <c r="S2" s="121">
        <v>2012</v>
      </c>
      <c r="T2" s="121">
        <v>2013</v>
      </c>
      <c r="U2" s="121">
        <v>2014</v>
      </c>
      <c r="V2" s="121">
        <v>2015</v>
      </c>
      <c r="W2" s="121" t="s">
        <v>421</v>
      </c>
      <c r="X2" s="121" t="s">
        <v>581</v>
      </c>
      <c r="Y2" s="121" t="s">
        <v>420</v>
      </c>
      <c r="Z2" s="121" t="s">
        <v>422</v>
      </c>
      <c r="AA2" s="121" t="s">
        <v>423</v>
      </c>
      <c r="AB2" s="121" t="s">
        <v>419</v>
      </c>
      <c r="AC2" s="121">
        <v>2010</v>
      </c>
      <c r="AD2" s="121">
        <v>2011</v>
      </c>
      <c r="AE2" s="121">
        <v>2012</v>
      </c>
      <c r="AF2" s="121">
        <v>2013</v>
      </c>
      <c r="AG2" s="121">
        <v>2014</v>
      </c>
      <c r="AH2" s="121">
        <v>2015</v>
      </c>
      <c r="AI2" s="121" t="s">
        <v>421</v>
      </c>
      <c r="AJ2" s="121" t="s">
        <v>582</v>
      </c>
      <c r="AK2" s="121" t="s">
        <v>420</v>
      </c>
      <c r="AL2" s="121" t="s">
        <v>422</v>
      </c>
      <c r="AM2" s="121" t="s">
        <v>423</v>
      </c>
    </row>
    <row r="3" spans="1:39" s="97" customFormat="1" ht="20.25" customHeight="1" x14ac:dyDescent="0.25">
      <c r="A3" s="128" t="s">
        <v>205</v>
      </c>
      <c r="B3" s="134" t="s">
        <v>55</v>
      </c>
      <c r="C3" s="130" t="s">
        <v>307</v>
      </c>
      <c r="D3" s="131">
        <v>4.9573112945858631</v>
      </c>
      <c r="E3" s="131">
        <v>5.5555029328527441</v>
      </c>
      <c r="F3" s="131">
        <v>4.8295428571428571</v>
      </c>
      <c r="G3" s="131">
        <v>4.266550774526678</v>
      </c>
      <c r="H3" s="131">
        <v>4.7710466165413532</v>
      </c>
      <c r="I3" s="131">
        <v>4.7849259715326058</v>
      </c>
      <c r="J3" s="125">
        <f t="shared" ref="J3" si="0">AVERAGE(D3:I3)</f>
        <v>4.8608134078636835</v>
      </c>
      <c r="K3" s="125">
        <f>J3-4.13</f>
        <v>0.73081340786368365</v>
      </c>
      <c r="L3" s="124">
        <f t="shared" ref="L3" si="1">_xlfn.STDEV.P(D3:I3)</f>
        <v>0.37856049336303782</v>
      </c>
      <c r="M3" s="125">
        <f>((POWER((I3/D3),1/5))-1)*100</f>
        <v>-0.70535982167265754</v>
      </c>
      <c r="N3" s="125">
        <f>100*((AVERAGE(E3/D3,F3/E3,G3/F3,H3/G3,I3/H3))-1)</f>
        <v>-0.10849046530660988</v>
      </c>
      <c r="O3" s="125">
        <f>N3-(-0.24)</f>
        <v>0.13150953469339011</v>
      </c>
      <c r="P3" s="130" t="s">
        <v>307</v>
      </c>
      <c r="Q3" s="135">
        <v>4.6255133790612364</v>
      </c>
      <c r="R3" s="136">
        <v>4.8863687722664704</v>
      </c>
      <c r="S3" s="136">
        <v>4.6320770983971977</v>
      </c>
      <c r="T3" s="136">
        <v>4.8951389832182812</v>
      </c>
      <c r="U3" s="136">
        <v>4.8827862857920836</v>
      </c>
      <c r="V3" s="136">
        <v>4.8798528540568666</v>
      </c>
      <c r="W3" s="125">
        <f t="shared" ref="W3" si="2">AVERAGE(Q3:V3)</f>
        <v>4.800289562132023</v>
      </c>
      <c r="X3" s="125">
        <f>J3-W3</f>
        <v>6.0523845731660586E-2</v>
      </c>
      <c r="Y3" s="124">
        <f t="shared" ref="Y3" si="3">_xlfn.STDEV.P(Q3:V3)</f>
        <v>0.12137010687621561</v>
      </c>
      <c r="Z3" s="125">
        <f>((POWER((V3/Q3),1/5))-1)*100</f>
        <v>1.0763049509005862</v>
      </c>
      <c r="AA3" s="125">
        <f>100*((AVERAGE(R3/Q3,S3/R3,T3/S3,U3/T3,V3/U3))-1)</f>
        <v>1.1604197254204474</v>
      </c>
      <c r="AB3" s="130" t="s">
        <v>307</v>
      </c>
      <c r="AC3" s="119">
        <v>4.948782461749575</v>
      </c>
      <c r="AD3" s="130">
        <v>5.1045995355418645</v>
      </c>
      <c r="AE3" s="130">
        <v>4.9414885320652004</v>
      </c>
      <c r="AF3" s="130">
        <v>4.9747872954531989</v>
      </c>
      <c r="AG3" s="130">
        <v>5.0643691054235154</v>
      </c>
      <c r="AH3" s="130">
        <v>5.202370481808372</v>
      </c>
      <c r="AI3" s="125">
        <f>AVERAGE(AC3:AH3)</f>
        <v>5.0393995686736206</v>
      </c>
      <c r="AJ3" s="125">
        <f>J3-AI3</f>
        <v>-0.17858616080993706</v>
      </c>
      <c r="AK3" s="124">
        <f t="shared" ref="AK3" si="4">_xlfn.STDEV.P(AC3:AH3)</f>
        <v>9.4345825716552742E-2</v>
      </c>
      <c r="AL3" s="125">
        <f>((POWER((AH3/AC3),1/5))-1)*100</f>
        <v>1.004467335499859</v>
      </c>
      <c r="AM3" s="125">
        <f>100*((AVERAGE(AD3/AC3,AE3/AD3,AF3/AE3,AG3/AF3,AH3/AG3))-1)</f>
        <v>1.0305490766496561</v>
      </c>
    </row>
  </sheetData>
  <mergeCells count="3">
    <mergeCell ref="C1:N1"/>
    <mergeCell ref="P1:AA1"/>
    <mergeCell ref="AB1:AM1"/>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
  <sheetViews>
    <sheetView workbookViewId="0">
      <pane xSplit="1" topLeftCell="B1" activePane="topRight" state="frozen"/>
      <selection activeCell="E3" sqref="E3:P33"/>
      <selection pane="topRight" activeCell="E3" sqref="E3:P33"/>
    </sheetView>
  </sheetViews>
  <sheetFormatPr defaultRowHeight="15" x14ac:dyDescent="0.25"/>
  <cols>
    <col min="1" max="1" width="50" customWidth="1"/>
    <col min="2" max="2" width="39.7109375" customWidth="1"/>
    <col min="24" max="24" width="13.140625" customWidth="1"/>
    <col min="36" max="36" width="13.85546875" customWidth="1"/>
  </cols>
  <sheetData>
    <row r="1" spans="1:39" ht="25.5" x14ac:dyDescent="0.35">
      <c r="A1" s="105"/>
      <c r="B1" s="107"/>
      <c r="C1" s="244" t="s">
        <v>530</v>
      </c>
      <c r="D1" s="244"/>
      <c r="E1" s="244"/>
      <c r="F1" s="244"/>
      <c r="G1" s="244"/>
      <c r="H1" s="244"/>
      <c r="I1" s="244"/>
      <c r="J1" s="244"/>
      <c r="K1" s="244"/>
      <c r="L1" s="244"/>
      <c r="M1" s="244"/>
      <c r="N1" s="244"/>
      <c r="O1" s="220"/>
      <c r="P1" s="244" t="s">
        <v>531</v>
      </c>
      <c r="Q1" s="244"/>
      <c r="R1" s="244"/>
      <c r="S1" s="244"/>
      <c r="T1" s="244"/>
      <c r="U1" s="244"/>
      <c r="V1" s="244"/>
      <c r="W1" s="244"/>
      <c r="X1" s="244"/>
      <c r="Y1" s="244"/>
      <c r="Z1" s="244"/>
      <c r="AA1" s="244"/>
      <c r="AB1" s="244" t="s">
        <v>535</v>
      </c>
      <c r="AC1" s="244"/>
      <c r="AD1" s="244"/>
      <c r="AE1" s="244"/>
      <c r="AF1" s="244"/>
      <c r="AG1" s="244"/>
      <c r="AH1" s="244"/>
      <c r="AI1" s="244"/>
      <c r="AJ1" s="244"/>
      <c r="AK1" s="244"/>
      <c r="AL1" s="244"/>
      <c r="AM1" s="244"/>
    </row>
    <row r="2" spans="1:39" ht="28.5" customHeight="1" x14ac:dyDescent="0.25">
      <c r="A2" s="120"/>
      <c r="B2" s="121"/>
      <c r="C2" s="121" t="s">
        <v>419</v>
      </c>
      <c r="D2" s="121">
        <v>2010</v>
      </c>
      <c r="E2" s="121">
        <v>2011</v>
      </c>
      <c r="F2" s="121">
        <v>2012</v>
      </c>
      <c r="G2" s="121">
        <v>2013</v>
      </c>
      <c r="H2" s="121">
        <v>2014</v>
      </c>
      <c r="I2" s="121">
        <v>2015</v>
      </c>
      <c r="J2" s="121" t="s">
        <v>421</v>
      </c>
      <c r="K2" s="121" t="s">
        <v>580</v>
      </c>
      <c r="L2" s="121" t="s">
        <v>420</v>
      </c>
      <c r="M2" s="121" t="s">
        <v>422</v>
      </c>
      <c r="N2" s="121" t="s">
        <v>423</v>
      </c>
      <c r="O2" s="121" t="s">
        <v>583</v>
      </c>
      <c r="P2" s="121" t="s">
        <v>419</v>
      </c>
      <c r="Q2" s="121">
        <v>2010</v>
      </c>
      <c r="R2" s="121">
        <v>2011</v>
      </c>
      <c r="S2" s="121">
        <v>2012</v>
      </c>
      <c r="T2" s="121">
        <v>2013</v>
      </c>
      <c r="U2" s="121">
        <v>2014</v>
      </c>
      <c r="V2" s="121">
        <v>2015</v>
      </c>
      <c r="W2" s="121" t="s">
        <v>421</v>
      </c>
      <c r="X2" s="121" t="s">
        <v>581</v>
      </c>
      <c r="Y2" s="121" t="s">
        <v>420</v>
      </c>
      <c r="Z2" s="121" t="s">
        <v>422</v>
      </c>
      <c r="AA2" s="121" t="s">
        <v>423</v>
      </c>
      <c r="AB2" s="121" t="s">
        <v>419</v>
      </c>
      <c r="AC2" s="121">
        <v>2010</v>
      </c>
      <c r="AD2" s="121">
        <v>2011</v>
      </c>
      <c r="AE2" s="121">
        <v>2012</v>
      </c>
      <c r="AF2" s="121">
        <v>2013</v>
      </c>
      <c r="AG2" s="121">
        <v>2014</v>
      </c>
      <c r="AH2" s="121">
        <v>2015</v>
      </c>
      <c r="AI2" s="121" t="s">
        <v>421</v>
      </c>
      <c r="AJ2" s="121" t="s">
        <v>582</v>
      </c>
      <c r="AK2" s="121" t="s">
        <v>420</v>
      </c>
      <c r="AL2" s="121" t="s">
        <v>422</v>
      </c>
      <c r="AM2" s="121" t="s">
        <v>423</v>
      </c>
    </row>
    <row r="3" spans="1:39" ht="18.75" customHeight="1" x14ac:dyDescent="0.25">
      <c r="A3" s="132" t="s">
        <v>450</v>
      </c>
      <c r="B3" s="137" t="s">
        <v>56</v>
      </c>
      <c r="C3" s="124" t="s">
        <v>365</v>
      </c>
      <c r="D3" s="125">
        <v>5.8144439999999999</v>
      </c>
      <c r="E3" s="125">
        <v>5.8269995589743591</v>
      </c>
      <c r="F3" s="125">
        <v>6.1208902887185115</v>
      </c>
      <c r="G3" s="125">
        <v>6.1633469614730876</v>
      </c>
      <c r="H3" s="125">
        <v>5.7112233467643545</v>
      </c>
      <c r="I3" s="125">
        <v>5.7112233467643545</v>
      </c>
      <c r="J3" s="125">
        <f t="shared" ref="J3:J9" si="0">AVERAGE(D3:I3)</f>
        <v>5.8913545837824453</v>
      </c>
      <c r="K3" s="125">
        <f>J3-4.13</f>
        <v>1.7613545837824454</v>
      </c>
      <c r="L3" s="124">
        <f t="shared" ref="L3:L9" si="1">_xlfn.STDEV.P(D3:I3)</f>
        <v>0.18331113149390166</v>
      </c>
      <c r="M3" s="125">
        <f>((POWER((I3/D3),1/5))-1)*100</f>
        <v>-0.35759748225139276</v>
      </c>
      <c r="N3" s="125">
        <f t="shared" ref="N3:N9" si="2">100*((AVERAGE(E3/D3,F3/E3,G3/F3,H3/G3,I3/H3))-1)</f>
        <v>-0.27650145036079987</v>
      </c>
      <c r="O3" s="125">
        <f>N3-(-0.24)</f>
        <v>-3.6501450360799881E-2</v>
      </c>
      <c r="P3" s="124" t="s">
        <v>365</v>
      </c>
      <c r="Q3" s="135" t="s">
        <v>54</v>
      </c>
      <c r="R3" s="135" t="s">
        <v>54</v>
      </c>
      <c r="S3" s="135" t="s">
        <v>54</v>
      </c>
      <c r="T3" s="135" t="s">
        <v>54</v>
      </c>
      <c r="U3" s="135" t="s">
        <v>54</v>
      </c>
      <c r="V3" s="135" t="s">
        <v>54</v>
      </c>
      <c r="W3" s="125" t="e">
        <f t="shared" ref="W3:W9" si="3">AVERAGE(Q3:V3)</f>
        <v>#DIV/0!</v>
      </c>
      <c r="X3" s="125" t="e">
        <f>J3-W3</f>
        <v>#DIV/0!</v>
      </c>
      <c r="Y3" s="124" t="e">
        <f t="shared" ref="Y3:Y9" si="4">_xlfn.STDEV.P(Q3:V3)</f>
        <v>#DIV/0!</v>
      </c>
      <c r="Z3" s="125" t="e">
        <f t="shared" ref="Z3" si="5">((POWER((V3/Q3),1/4))-1)*100</f>
        <v>#VALUE!</v>
      </c>
      <c r="AA3" s="125" t="e">
        <f t="shared" ref="AA3:AA9" si="6">100*((AVERAGE(R3/Q3,S3/R3,T3/S3,U3/T3,V3/U3))-1)</f>
        <v>#VALUE!</v>
      </c>
      <c r="AB3" s="124" t="s">
        <v>365</v>
      </c>
      <c r="AC3" s="119" t="s">
        <v>54</v>
      </c>
      <c r="AD3" s="119" t="s">
        <v>54</v>
      </c>
      <c r="AE3" s="119" t="s">
        <v>54</v>
      </c>
      <c r="AF3" s="119" t="s">
        <v>54</v>
      </c>
      <c r="AG3" s="119" t="s">
        <v>54</v>
      </c>
      <c r="AH3" s="119" t="s">
        <v>54</v>
      </c>
      <c r="AI3" s="125" t="e">
        <f t="shared" ref="AI3:AI9" si="7">AVERAGE(AC3:AH3)</f>
        <v>#DIV/0!</v>
      </c>
      <c r="AJ3" s="125" t="e">
        <f>J3-AI3</f>
        <v>#DIV/0!</v>
      </c>
      <c r="AK3" s="124" t="e">
        <f t="shared" ref="AK3" si="8">_xlfn.STDEV.P(AC3:AH3)</f>
        <v>#DIV/0!</v>
      </c>
      <c r="AL3" s="125" t="e">
        <f t="shared" ref="AL3" si="9">((POWER((AH3/AC3),1/4))-1)*100</f>
        <v>#VALUE!</v>
      </c>
      <c r="AM3" s="125" t="e">
        <f t="shared" ref="AM3:AM9" si="10">100*((AVERAGE(AD3/AC3,AE3/AD3,AF3/AE3,AG3/AF3,AH3/AG3))-1)</f>
        <v>#VALUE!</v>
      </c>
    </row>
    <row r="4" spans="1:39" ht="19.5" customHeight="1" x14ac:dyDescent="0.25">
      <c r="A4" s="132" t="s">
        <v>451</v>
      </c>
      <c r="B4" s="137" t="s">
        <v>57</v>
      </c>
      <c r="C4" s="124" t="s">
        <v>366</v>
      </c>
      <c r="D4" s="125">
        <v>5.4686009999999996</v>
      </c>
      <c r="E4" s="125">
        <v>5.4323679671328673</v>
      </c>
      <c r="F4" s="125">
        <v>5.6073905375684561</v>
      </c>
      <c r="G4" s="125">
        <v>5.7474560186968837</v>
      </c>
      <c r="H4" s="125">
        <v>5.5564363355036246</v>
      </c>
      <c r="I4" s="125">
        <v>5.5564363355036246</v>
      </c>
      <c r="J4" s="125">
        <f t="shared" si="0"/>
        <v>5.5614480324009099</v>
      </c>
      <c r="K4" s="125">
        <f t="shared" ref="K4:K9" si="11">J4-4.13</f>
        <v>1.43144803240091</v>
      </c>
      <c r="L4" s="124">
        <f t="shared" si="1"/>
        <v>0.10168755547738009</v>
      </c>
      <c r="M4" s="125">
        <f t="shared" ref="M4:M9" si="12">((POWER((I4/D4),1/5))-1)*100</f>
        <v>0.31919095046075707</v>
      </c>
      <c r="N4" s="125">
        <f t="shared" si="2"/>
        <v>0.34672053594302366</v>
      </c>
      <c r="O4" s="125">
        <f t="shared" ref="O4:O9" si="13">N4-(-0.24)</f>
        <v>0.58672053594302365</v>
      </c>
      <c r="P4" s="124" t="s">
        <v>366</v>
      </c>
      <c r="Q4" s="135">
        <v>5.2039448683676106</v>
      </c>
      <c r="R4" s="135">
        <v>4.9279882119534628</v>
      </c>
      <c r="S4" s="135">
        <v>5.0913470035905348</v>
      </c>
      <c r="T4" s="135">
        <v>5.5493973975778088</v>
      </c>
      <c r="U4" s="135">
        <v>5.5142186695755919</v>
      </c>
      <c r="V4" s="135">
        <v>5.5846146140718966</v>
      </c>
      <c r="W4" s="125">
        <f t="shared" si="3"/>
        <v>5.3119184608561509</v>
      </c>
      <c r="X4" s="125">
        <f t="shared" ref="X4:X9" si="14">J4-W4</f>
        <v>0.24952957154475897</v>
      </c>
      <c r="Y4" s="124">
        <f>_xlfn.STDEV.P(Q4:V4)</f>
        <v>0.25146149879941299</v>
      </c>
      <c r="Z4" s="125">
        <f>((POWER((V4/Q4),1/5))-1)*100</f>
        <v>1.4219845652614138</v>
      </c>
      <c r="AA4" s="125">
        <f t="shared" si="6"/>
        <v>1.530286656870028</v>
      </c>
      <c r="AB4" s="124" t="s">
        <v>366</v>
      </c>
      <c r="AC4" s="119">
        <v>6.5043799666054873</v>
      </c>
      <c r="AD4" s="119">
        <v>6.3729284683490395</v>
      </c>
      <c r="AE4" s="119">
        <v>6.3030051540470318</v>
      </c>
      <c r="AF4" s="119">
        <v>6.4154915408311419</v>
      </c>
      <c r="AG4" s="119">
        <v>6.5343759298135664</v>
      </c>
      <c r="AH4" s="119">
        <v>6.5343759298135664</v>
      </c>
      <c r="AI4" s="125">
        <f t="shared" si="7"/>
        <v>6.4440928315766373</v>
      </c>
      <c r="AJ4" s="125">
        <f t="shared" ref="AJ4:AJ9" si="15">J4-AI4</f>
        <v>-0.88264479917572736</v>
      </c>
      <c r="AK4" s="124">
        <f>_xlfn.STDEV.P(AC4:AH4)</f>
        <v>8.729714340601355E-2</v>
      </c>
      <c r="AL4" s="125">
        <f>((POWER((AH4/AC4),1/5))-1)*100</f>
        <v>9.2063451236557015E-2</v>
      </c>
      <c r="AM4" s="125">
        <f t="shared" si="10"/>
        <v>0.10391364811497272</v>
      </c>
    </row>
    <row r="5" spans="1:39" ht="21" customHeight="1" x14ac:dyDescent="0.25">
      <c r="A5" s="132" t="s">
        <v>452</v>
      </c>
      <c r="B5" s="137" t="s">
        <v>58</v>
      </c>
      <c r="C5" s="124" t="s">
        <v>367</v>
      </c>
      <c r="D5" s="125">
        <v>5.3404420000000004</v>
      </c>
      <c r="E5" s="125">
        <v>5.3032443638694637</v>
      </c>
      <c r="F5" s="125">
        <v>5.458875977437021</v>
      </c>
      <c r="G5" s="125">
        <v>5.5174081628895184</v>
      </c>
      <c r="H5" s="125">
        <v>5.2933388222819229</v>
      </c>
      <c r="I5" s="125">
        <v>5.2933388222819229</v>
      </c>
      <c r="J5" s="125">
        <f t="shared" si="0"/>
        <v>5.3677746914599753</v>
      </c>
      <c r="K5" s="125">
        <f t="shared" si="11"/>
        <v>1.2377746914599754</v>
      </c>
      <c r="L5" s="124">
        <f t="shared" si="1"/>
        <v>8.8206440166139571E-2</v>
      </c>
      <c r="M5" s="125">
        <f t="shared" si="12"/>
        <v>-0.1770274607565514</v>
      </c>
      <c r="N5" s="125">
        <f t="shared" si="2"/>
        <v>-0.15015468604996363</v>
      </c>
      <c r="O5" s="125">
        <f t="shared" si="13"/>
        <v>8.9845313950036365E-2</v>
      </c>
      <c r="P5" s="124" t="s">
        <v>367</v>
      </c>
      <c r="Q5" s="135">
        <v>5.0586486553514529</v>
      </c>
      <c r="R5" s="135">
        <v>4.8239863373715819</v>
      </c>
      <c r="S5" s="135">
        <v>5.0932856805961153</v>
      </c>
      <c r="T5" s="135">
        <v>5.6286368452687947</v>
      </c>
      <c r="U5" s="135">
        <v>5.5776169108164151</v>
      </c>
      <c r="V5" s="135">
        <v>5.6377047107228382</v>
      </c>
      <c r="W5" s="125">
        <f t="shared" si="3"/>
        <v>5.3033131900211989</v>
      </c>
      <c r="X5" s="125">
        <f t="shared" si="14"/>
        <v>6.4461501438776381E-2</v>
      </c>
      <c r="Y5" s="124">
        <f t="shared" si="4"/>
        <v>0.32316719664758825</v>
      </c>
      <c r="Z5" s="125">
        <f t="shared" ref="Z5:Z9" si="16">((POWER((V5/Q5),1/5))-1)*100</f>
        <v>2.191214736502789</v>
      </c>
      <c r="AA5" s="125">
        <f t="shared" si="6"/>
        <v>2.325091855181638</v>
      </c>
      <c r="AB5" s="124" t="s">
        <v>367</v>
      </c>
      <c r="AC5" s="119">
        <v>6.1371338655703269</v>
      </c>
      <c r="AD5" s="119">
        <v>6.0501014880137447</v>
      </c>
      <c r="AE5" s="119">
        <v>6.0312267728070372</v>
      </c>
      <c r="AF5" s="119">
        <v>6.1788369399804024</v>
      </c>
      <c r="AG5" s="119">
        <v>6.3403546125988397</v>
      </c>
      <c r="AH5" s="119">
        <v>6.3403546125988397</v>
      </c>
      <c r="AI5" s="125">
        <f t="shared" si="7"/>
        <v>6.1796680485948654</v>
      </c>
      <c r="AJ5" s="125">
        <f t="shared" si="15"/>
        <v>-0.81189335713489008</v>
      </c>
      <c r="AK5" s="124">
        <f t="shared" ref="AK5:AK9" si="17">_xlfn.STDEV.P(AC5:AH5)</f>
        <v>0.1240110862975833</v>
      </c>
      <c r="AL5" s="125">
        <f t="shared" ref="AL5:AL9" si="18">((POWER((AH5/AC5),1/5))-1)*100</f>
        <v>0.65366438990697162</v>
      </c>
      <c r="AM5" s="125">
        <f t="shared" si="10"/>
        <v>0.6662754950915728</v>
      </c>
    </row>
    <row r="6" spans="1:39" ht="18.75" x14ac:dyDescent="0.25">
      <c r="A6" s="132" t="s">
        <v>209</v>
      </c>
      <c r="B6" s="137" t="s">
        <v>59</v>
      </c>
      <c r="C6" s="124" t="s">
        <v>368</v>
      </c>
      <c r="D6" s="125">
        <v>6.4011377896432418</v>
      </c>
      <c r="E6" s="125">
        <v>6.3883294247433104</v>
      </c>
      <c r="F6" s="125">
        <v>6.4262714961100063</v>
      </c>
      <c r="G6" s="125">
        <v>6.4361267889802081</v>
      </c>
      <c r="H6" s="125">
        <v>6.5181048677134497</v>
      </c>
      <c r="I6" s="125">
        <v>6.5143131904706566</v>
      </c>
      <c r="J6" s="125">
        <f t="shared" si="0"/>
        <v>6.4473805929434791</v>
      </c>
      <c r="K6" s="125">
        <f t="shared" si="11"/>
        <v>2.3173805929434792</v>
      </c>
      <c r="L6" s="124">
        <f t="shared" si="1"/>
        <v>5.1120079305349182E-2</v>
      </c>
      <c r="M6" s="125">
        <f t="shared" si="12"/>
        <v>0.35113566383986328</v>
      </c>
      <c r="N6" s="125">
        <f t="shared" si="2"/>
        <v>0.35254766421277672</v>
      </c>
      <c r="O6" s="125">
        <f t="shared" si="13"/>
        <v>0.59254766421277671</v>
      </c>
      <c r="P6" s="124" t="s">
        <v>368</v>
      </c>
      <c r="Q6" s="135">
        <v>6.0263666522756729</v>
      </c>
      <c r="R6" s="135">
        <v>5.952294254745488</v>
      </c>
      <c r="S6" s="135">
        <v>5.9327323220151928</v>
      </c>
      <c r="T6" s="135">
        <v>6.3394134511657789</v>
      </c>
      <c r="U6" s="135">
        <v>6.3568663201662305</v>
      </c>
      <c r="V6" s="135">
        <v>6.3677852362148846</v>
      </c>
      <c r="W6" s="125">
        <f t="shared" si="3"/>
        <v>6.1625763727638754</v>
      </c>
      <c r="X6" s="125">
        <f t="shared" si="14"/>
        <v>0.28480422017960372</v>
      </c>
      <c r="Y6" s="124">
        <f t="shared" si="4"/>
        <v>0.19439245457601229</v>
      </c>
      <c r="Z6" s="125">
        <f t="shared" si="16"/>
        <v>1.1082448067184947</v>
      </c>
      <c r="AA6" s="125">
        <f t="shared" si="6"/>
        <v>1.1488319743604203</v>
      </c>
      <c r="AB6" s="124" t="s">
        <v>368</v>
      </c>
      <c r="AC6" s="119">
        <v>6.8833652119179423</v>
      </c>
      <c r="AD6" s="119">
        <v>6.8696101454267389</v>
      </c>
      <c r="AE6" s="119">
        <v>6.8657674072726618</v>
      </c>
      <c r="AF6" s="119">
        <v>6.8690478400700021</v>
      </c>
      <c r="AG6" s="119">
        <v>6.881247045944586</v>
      </c>
      <c r="AH6" s="119">
        <v>6.8787402693026571</v>
      </c>
      <c r="AI6" s="125">
        <f t="shared" si="7"/>
        <v>6.8746296533224323</v>
      </c>
      <c r="AJ6" s="125">
        <f t="shared" si="15"/>
        <v>-0.42724906037895316</v>
      </c>
      <c r="AK6" s="124">
        <f t="shared" si="17"/>
        <v>6.7316235854213936E-3</v>
      </c>
      <c r="AL6" s="125">
        <f t="shared" si="18"/>
        <v>-1.3441640756628459E-2</v>
      </c>
      <c r="AM6" s="125">
        <f t="shared" si="10"/>
        <v>-1.3364315574171393E-2</v>
      </c>
    </row>
    <row r="7" spans="1:39" ht="21.75" customHeight="1" x14ac:dyDescent="0.25">
      <c r="A7" s="132" t="s">
        <v>453</v>
      </c>
      <c r="B7" s="137" t="s">
        <v>60</v>
      </c>
      <c r="C7" s="124" t="s">
        <v>369</v>
      </c>
      <c r="D7" s="125">
        <v>3.7985929999999999</v>
      </c>
      <c r="E7" s="125">
        <v>3.9182116629370629</v>
      </c>
      <c r="F7" s="125">
        <v>4.0718819305585985</v>
      </c>
      <c r="G7" s="125">
        <v>4.0244412007082158</v>
      </c>
      <c r="H7" s="125">
        <v>3.9742611977645144</v>
      </c>
      <c r="I7" s="125">
        <v>4.1640184642599642</v>
      </c>
      <c r="J7" s="125">
        <f t="shared" si="0"/>
        <v>3.991901242704726</v>
      </c>
      <c r="K7" s="125">
        <f t="shared" si="11"/>
        <v>-0.13809875729527388</v>
      </c>
      <c r="L7" s="124">
        <f t="shared" si="1"/>
        <v>0.11560673228793038</v>
      </c>
      <c r="M7" s="125">
        <f t="shared" si="12"/>
        <v>1.8539735835310323</v>
      </c>
      <c r="N7" s="125">
        <f t="shared" si="2"/>
        <v>1.8867334684171677</v>
      </c>
      <c r="O7" s="125">
        <f t="shared" si="13"/>
        <v>2.1267334684171679</v>
      </c>
      <c r="P7" s="124" t="s">
        <v>369</v>
      </c>
      <c r="Q7" s="135">
        <v>3.6735509359052516</v>
      </c>
      <c r="R7" s="135">
        <v>3.610616058832484</v>
      </c>
      <c r="S7" s="135">
        <v>3.4271508845513754</v>
      </c>
      <c r="T7" s="135">
        <v>3.6393212358098026</v>
      </c>
      <c r="U7" s="135">
        <v>3.6384615657806485</v>
      </c>
      <c r="V7" s="135">
        <v>3.7951645364533912</v>
      </c>
      <c r="W7" s="125">
        <f t="shared" si="3"/>
        <v>3.6307108695554926</v>
      </c>
      <c r="X7" s="125">
        <f t="shared" si="14"/>
        <v>0.36119037314923341</v>
      </c>
      <c r="Y7" s="124">
        <f t="shared" si="4"/>
        <v>0.10866995939762955</v>
      </c>
      <c r="Z7" s="125">
        <f t="shared" si="16"/>
        <v>0.65350638059795685</v>
      </c>
      <c r="AA7" s="125">
        <f t="shared" si="6"/>
        <v>0.73592646798359418</v>
      </c>
      <c r="AB7" s="124" t="s">
        <v>369</v>
      </c>
      <c r="AC7" s="119">
        <v>4.9124651489358824</v>
      </c>
      <c r="AD7" s="119">
        <v>4.8692099505628264</v>
      </c>
      <c r="AE7" s="119">
        <v>4.8504795525541597</v>
      </c>
      <c r="AF7" s="119">
        <v>4.9337340448227929</v>
      </c>
      <c r="AG7" s="119">
        <v>4.9841412448755502</v>
      </c>
      <c r="AH7" s="119">
        <v>5.0141707695894979</v>
      </c>
      <c r="AI7" s="125">
        <f t="shared" si="7"/>
        <v>4.9273667852234517</v>
      </c>
      <c r="AJ7" s="125">
        <f t="shared" si="15"/>
        <v>-0.93546554251872571</v>
      </c>
      <c r="AK7" s="124">
        <f t="shared" si="17"/>
        <v>5.8187535456123984E-2</v>
      </c>
      <c r="AL7" s="125">
        <f t="shared" si="18"/>
        <v>0.41068450509067489</v>
      </c>
      <c r="AM7" s="125">
        <f t="shared" si="10"/>
        <v>0.41508289192144776</v>
      </c>
    </row>
    <row r="8" spans="1:39" ht="18.75" customHeight="1" x14ac:dyDescent="0.25">
      <c r="A8" s="132" t="s">
        <v>211</v>
      </c>
      <c r="B8" s="137" t="s">
        <v>61</v>
      </c>
      <c r="C8" s="124" t="s">
        <v>370</v>
      </c>
      <c r="D8" s="125">
        <v>5.3825599874268661</v>
      </c>
      <c r="E8" s="125">
        <v>5.4281566314685312</v>
      </c>
      <c r="F8" s="125">
        <v>5.5038823652792992</v>
      </c>
      <c r="G8" s="125">
        <v>5.4941501003541084</v>
      </c>
      <c r="H8" s="125">
        <v>5.4871305988822572</v>
      </c>
      <c r="I8" s="125">
        <v>5.5820092321299821</v>
      </c>
      <c r="J8" s="125">
        <f t="shared" si="0"/>
        <v>5.4796481525901735</v>
      </c>
      <c r="K8" s="125">
        <f t="shared" si="11"/>
        <v>1.3496481525901736</v>
      </c>
      <c r="L8" s="124">
        <f t="shared" si="1"/>
        <v>6.2461814632190554E-2</v>
      </c>
      <c r="M8" s="125">
        <f t="shared" si="12"/>
        <v>0.73034800454498949</v>
      </c>
      <c r="N8" s="125">
        <f t="shared" si="2"/>
        <v>0.73333917005715676</v>
      </c>
      <c r="O8" s="125">
        <f t="shared" si="13"/>
        <v>0.97333917005715676</v>
      </c>
      <c r="P8" s="124" t="s">
        <v>370</v>
      </c>
      <c r="Q8" s="135">
        <v>4.3799921489187694</v>
      </c>
      <c r="R8" s="135">
        <v>4.3979851941221249</v>
      </c>
      <c r="S8" s="135">
        <v>4.3275318834521581</v>
      </c>
      <c r="T8" s="135">
        <v>4.5710051482970568</v>
      </c>
      <c r="U8" s="135">
        <v>4.6913152576231374</v>
      </c>
      <c r="V8" s="135">
        <v>4.8835548742873014</v>
      </c>
      <c r="W8" s="125">
        <f t="shared" si="3"/>
        <v>4.5418974177834253</v>
      </c>
      <c r="X8" s="125">
        <f t="shared" si="14"/>
        <v>0.9377507348067482</v>
      </c>
      <c r="Y8" s="124">
        <f t="shared" si="4"/>
        <v>0.19696843864653563</v>
      </c>
      <c r="Z8" s="125">
        <f t="shared" si="16"/>
        <v>2.2003888043727438</v>
      </c>
      <c r="AA8" s="125">
        <f t="shared" si="6"/>
        <v>2.232961150286128</v>
      </c>
      <c r="AB8" s="124" t="s">
        <v>370</v>
      </c>
      <c r="AC8" s="119">
        <v>5.7998322563437537</v>
      </c>
      <c r="AD8" s="119">
        <v>5.7542283881846377</v>
      </c>
      <c r="AE8" s="119">
        <v>5.7621784536964347</v>
      </c>
      <c r="AF8" s="119">
        <v>5.7750530949920416</v>
      </c>
      <c r="AG8" s="119">
        <v>5.8630569431472006</v>
      </c>
      <c r="AH8" s="119">
        <v>5.8846852197396728</v>
      </c>
      <c r="AI8" s="125">
        <f t="shared" si="7"/>
        <v>5.8065057260172894</v>
      </c>
      <c r="AJ8" s="125">
        <f t="shared" si="15"/>
        <v>-0.32685757342711597</v>
      </c>
      <c r="AK8" s="124">
        <f t="shared" si="17"/>
        <v>5.0069457948821706E-2</v>
      </c>
      <c r="AL8" s="125">
        <f t="shared" si="18"/>
        <v>0.2909074146473678</v>
      </c>
      <c r="AM8" s="125">
        <f t="shared" si="10"/>
        <v>0.29361011691384498</v>
      </c>
    </row>
    <row r="9" spans="1:39" s="97" customFormat="1" ht="21" customHeight="1" x14ac:dyDescent="0.25">
      <c r="A9" s="128" t="s">
        <v>212</v>
      </c>
      <c r="B9" s="134" t="s">
        <v>62</v>
      </c>
      <c r="C9" s="130" t="s">
        <v>308</v>
      </c>
      <c r="D9" s="131">
        <v>5.891848888535054</v>
      </c>
      <c r="E9" s="131">
        <v>5.9082430281059208</v>
      </c>
      <c r="F9" s="131">
        <v>5.9650769306946527</v>
      </c>
      <c r="G9" s="131">
        <v>5.9651384446671578</v>
      </c>
      <c r="H9" s="131">
        <v>6.0026177332978534</v>
      </c>
      <c r="I9" s="131">
        <v>6.0481612113003198</v>
      </c>
      <c r="J9" s="131">
        <f t="shared" si="0"/>
        <v>5.9635143727668263</v>
      </c>
      <c r="K9" s="125">
        <f t="shared" si="11"/>
        <v>1.8335143727668264</v>
      </c>
      <c r="L9" s="130">
        <f t="shared" si="1"/>
        <v>5.3056734486379591E-2</v>
      </c>
      <c r="M9" s="125">
        <f t="shared" si="12"/>
        <v>0.52506249580865916</v>
      </c>
      <c r="N9" s="131">
        <f t="shared" si="2"/>
        <v>0.52565146530987317</v>
      </c>
      <c r="O9" s="125">
        <f t="shared" si="13"/>
        <v>0.76565146530987316</v>
      </c>
      <c r="P9" s="130" t="s">
        <v>308</v>
      </c>
      <c r="Q9" s="135">
        <v>5.2031794005972198</v>
      </c>
      <c r="R9" s="135">
        <v>5.1751397244338069</v>
      </c>
      <c r="S9" s="135">
        <v>5.1301321027336755</v>
      </c>
      <c r="T9" s="135">
        <v>5.4552092997314174</v>
      </c>
      <c r="U9" s="135">
        <v>5.524090788894684</v>
      </c>
      <c r="V9" s="135">
        <v>5.6256700552510939</v>
      </c>
      <c r="W9" s="131">
        <f t="shared" si="3"/>
        <v>5.3522368952736494</v>
      </c>
      <c r="X9" s="125">
        <f t="shared" si="14"/>
        <v>0.61127747749317685</v>
      </c>
      <c r="Y9" s="130">
        <f t="shared" si="4"/>
        <v>0.19053208536258395</v>
      </c>
      <c r="Z9" s="125">
        <f t="shared" si="16"/>
        <v>1.5736576051490703</v>
      </c>
      <c r="AA9" s="125">
        <f t="shared" si="6"/>
        <v>1.6059110436442703</v>
      </c>
      <c r="AB9" s="130" t="s">
        <v>308</v>
      </c>
      <c r="AC9" s="119">
        <v>6.3415987341308471</v>
      </c>
      <c r="AD9" s="119">
        <v>6.3119192668056892</v>
      </c>
      <c r="AE9" s="119">
        <v>6.3139729304845469</v>
      </c>
      <c r="AF9" s="119">
        <v>6.322050467531021</v>
      </c>
      <c r="AG9" s="119">
        <v>6.3721519945458924</v>
      </c>
      <c r="AH9" s="119">
        <v>6.3817127445211668</v>
      </c>
      <c r="AI9" s="131">
        <f t="shared" si="7"/>
        <v>6.3405676896698608</v>
      </c>
      <c r="AJ9" s="125">
        <f t="shared" si="15"/>
        <v>-0.37705331690303456</v>
      </c>
      <c r="AK9" s="130">
        <f t="shared" si="17"/>
        <v>2.7575495675109796E-2</v>
      </c>
      <c r="AL9" s="125">
        <f t="shared" si="18"/>
        <v>0.12619182808399909</v>
      </c>
      <c r="AM9" s="125">
        <f t="shared" si="10"/>
        <v>0.12699663435236097</v>
      </c>
    </row>
  </sheetData>
  <mergeCells count="3">
    <mergeCell ref="C1:N1"/>
    <mergeCell ref="P1:AA1"/>
    <mergeCell ref="AB1:AM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
  <sheetViews>
    <sheetView workbookViewId="0">
      <selection activeCell="E3" sqref="E3:P33"/>
    </sheetView>
  </sheetViews>
  <sheetFormatPr defaultRowHeight="15" x14ac:dyDescent="0.25"/>
  <cols>
    <col min="1" max="1" width="47.7109375" customWidth="1"/>
    <col min="2" max="2" width="25.42578125" customWidth="1"/>
    <col min="17" max="22" width="9.5703125" bestFit="1" customWidth="1"/>
    <col min="24" max="24" width="13.28515625" customWidth="1"/>
    <col min="36" max="36" width="13.140625" customWidth="1"/>
  </cols>
  <sheetData>
    <row r="1" spans="1:39" ht="25.5" x14ac:dyDescent="0.35">
      <c r="A1" s="105"/>
      <c r="B1" s="107"/>
      <c r="C1" s="244" t="s">
        <v>530</v>
      </c>
      <c r="D1" s="244"/>
      <c r="E1" s="244"/>
      <c r="F1" s="244"/>
      <c r="G1" s="244"/>
      <c r="H1" s="244"/>
      <c r="I1" s="244"/>
      <c r="J1" s="244"/>
      <c r="K1" s="244"/>
      <c r="L1" s="244"/>
      <c r="M1" s="244"/>
      <c r="N1" s="244"/>
      <c r="O1" s="220"/>
      <c r="P1" s="244" t="s">
        <v>531</v>
      </c>
      <c r="Q1" s="244"/>
      <c r="R1" s="244"/>
      <c r="S1" s="244"/>
      <c r="T1" s="244"/>
      <c r="U1" s="244"/>
      <c r="V1" s="244"/>
      <c r="W1" s="244"/>
      <c r="X1" s="244"/>
      <c r="Y1" s="244"/>
      <c r="Z1" s="244"/>
      <c r="AA1" s="244"/>
      <c r="AB1" s="244" t="s">
        <v>535</v>
      </c>
      <c r="AC1" s="244"/>
      <c r="AD1" s="244"/>
      <c r="AE1" s="244"/>
      <c r="AF1" s="244"/>
      <c r="AG1" s="244"/>
      <c r="AH1" s="244"/>
      <c r="AI1" s="244"/>
      <c r="AJ1" s="244"/>
      <c r="AK1" s="244"/>
      <c r="AL1" s="244"/>
      <c r="AM1" s="244"/>
    </row>
    <row r="2" spans="1:39" ht="28.5" customHeight="1" x14ac:dyDescent="0.25">
      <c r="A2" s="120"/>
      <c r="B2" s="121"/>
      <c r="C2" s="121" t="s">
        <v>419</v>
      </c>
      <c r="D2" s="121">
        <v>2010</v>
      </c>
      <c r="E2" s="121">
        <v>2011</v>
      </c>
      <c r="F2" s="121">
        <v>2012</v>
      </c>
      <c r="G2" s="121">
        <v>2013</v>
      </c>
      <c r="H2" s="121">
        <v>2014</v>
      </c>
      <c r="I2" s="121">
        <v>2015</v>
      </c>
      <c r="J2" s="121" t="s">
        <v>421</v>
      </c>
      <c r="K2" s="121" t="s">
        <v>580</v>
      </c>
      <c r="L2" s="121" t="s">
        <v>420</v>
      </c>
      <c r="M2" s="121" t="s">
        <v>422</v>
      </c>
      <c r="N2" s="121" t="s">
        <v>423</v>
      </c>
      <c r="O2" s="121" t="s">
        <v>583</v>
      </c>
      <c r="P2" s="121" t="s">
        <v>419</v>
      </c>
      <c r="Q2" s="121">
        <v>2010</v>
      </c>
      <c r="R2" s="121">
        <v>2011</v>
      </c>
      <c r="S2" s="121">
        <v>2012</v>
      </c>
      <c r="T2" s="121">
        <v>2013</v>
      </c>
      <c r="U2" s="121">
        <v>2014</v>
      </c>
      <c r="V2" s="121">
        <v>2015</v>
      </c>
      <c r="W2" s="121" t="s">
        <v>421</v>
      </c>
      <c r="X2" s="121" t="s">
        <v>581</v>
      </c>
      <c r="Y2" s="121" t="s">
        <v>420</v>
      </c>
      <c r="Z2" s="121" t="s">
        <v>422</v>
      </c>
      <c r="AA2" s="121" t="s">
        <v>423</v>
      </c>
      <c r="AB2" s="121" t="s">
        <v>419</v>
      </c>
      <c r="AC2" s="121">
        <v>2010</v>
      </c>
      <c r="AD2" s="121">
        <v>2011</v>
      </c>
      <c r="AE2" s="121">
        <v>2012</v>
      </c>
      <c r="AF2" s="121">
        <v>2013</v>
      </c>
      <c r="AG2" s="121">
        <v>2014</v>
      </c>
      <c r="AH2" s="121">
        <v>2015</v>
      </c>
      <c r="AI2" s="121" t="s">
        <v>421</v>
      </c>
      <c r="AJ2" s="121" t="s">
        <v>582</v>
      </c>
      <c r="AK2" s="121" t="s">
        <v>420</v>
      </c>
      <c r="AL2" s="121" t="s">
        <v>422</v>
      </c>
      <c r="AM2" s="121" t="s">
        <v>423</v>
      </c>
    </row>
    <row r="3" spans="1:39" ht="18.75" x14ac:dyDescent="0.25">
      <c r="A3" s="126" t="s">
        <v>216</v>
      </c>
      <c r="B3" s="138" t="s">
        <v>70</v>
      </c>
      <c r="C3" s="124" t="s">
        <v>520</v>
      </c>
      <c r="D3" s="125">
        <v>4.3590391985262062</v>
      </c>
      <c r="E3" s="125">
        <v>4.5073295831082749</v>
      </c>
      <c r="F3" s="125">
        <v>5.0680088898672349</v>
      </c>
      <c r="G3" s="125">
        <v>4.8767229321266967</v>
      </c>
      <c r="H3" s="125">
        <v>5.570795158156912</v>
      </c>
      <c r="I3" s="125">
        <v>5.570795158156912</v>
      </c>
      <c r="J3" s="125">
        <f t="shared" ref="J3:J12" si="0">AVERAGE(D3:I3)</f>
        <v>4.9921151533237058</v>
      </c>
      <c r="K3" s="125">
        <f>J3-4.13</f>
        <v>0.86211515332370592</v>
      </c>
      <c r="L3" s="124">
        <f t="shared" ref="L3:L12" si="1">_xlfn.STDEV.P(D3:I3)</f>
        <v>0.46986142169415285</v>
      </c>
      <c r="M3" s="125">
        <f>((POWER((I3/D3),1/5))-1)*100</f>
        <v>5.0280453479345288</v>
      </c>
      <c r="N3" s="125">
        <f t="shared" ref="N3:N12" si="2">100*((AVERAGE(E3/D3,F3/E3,G3/F3,H3/G3,I3/H3))-1)</f>
        <v>5.2598304967599319</v>
      </c>
      <c r="O3" s="125">
        <f>N3-(-0.24)</f>
        <v>5.4998304967599321</v>
      </c>
      <c r="P3" s="124" t="s">
        <v>520</v>
      </c>
      <c r="Q3" s="135">
        <v>3.8227302788385837</v>
      </c>
      <c r="R3" s="135">
        <v>3.7325690125906279</v>
      </c>
      <c r="S3" s="135">
        <v>3.9032411242618337</v>
      </c>
      <c r="T3" s="135">
        <v>4.0259057529944107</v>
      </c>
      <c r="U3" s="135">
        <v>4.3408848399384654</v>
      </c>
      <c r="V3" s="135">
        <v>4.2274580109287676</v>
      </c>
      <c r="W3" s="125">
        <f t="shared" ref="W3:W12" si="3">AVERAGE(Q3:V3)</f>
        <v>4.0087981699254476</v>
      </c>
      <c r="X3" s="125">
        <f>J3-W3</f>
        <v>0.98331698339825824</v>
      </c>
      <c r="Y3" s="124">
        <f t="shared" ref="Y3:Y12" si="4">_xlfn.STDEV.P(Q3:V3)</f>
        <v>0.21619915556844094</v>
      </c>
      <c r="Z3" s="125">
        <f>((POWER((V3/Q3),1/5))-1)*100</f>
        <v>2.0331111641931354</v>
      </c>
      <c r="AA3" s="125">
        <f t="shared" ref="AA3:AA12" si="5">100*((AVERAGE(R3/Q3,S3/R3,T3/S3,U3/T3,V3/U3))-1)</f>
        <v>2.113481398592798</v>
      </c>
      <c r="AB3" s="124" t="s">
        <v>520</v>
      </c>
      <c r="AC3" s="119">
        <v>5.9355154426485788</v>
      </c>
      <c r="AD3" s="119">
        <v>5.9941264074935923</v>
      </c>
      <c r="AE3" s="119">
        <v>6.2054129747247613</v>
      </c>
      <c r="AF3" s="119">
        <v>6.2397056175740788</v>
      </c>
      <c r="AG3" s="119">
        <v>6.4050654611336517</v>
      </c>
      <c r="AH3" s="119">
        <v>6.4103630660828337</v>
      </c>
      <c r="AI3" s="125">
        <f t="shared" ref="AI3:AI12" si="6">AVERAGE(AC3:AH3)</f>
        <v>6.19836482827625</v>
      </c>
      <c r="AJ3" s="125">
        <f>J3-AI3</f>
        <v>-1.2062496749525442</v>
      </c>
      <c r="AK3" s="124">
        <f t="shared" ref="AK3:AK4" si="7">_xlfn.STDEV.P(AC3:AH3)</f>
        <v>0.18267926069731821</v>
      </c>
      <c r="AL3" s="125">
        <f>((POWER((AH3/AC3),1/5))-1)*100</f>
        <v>1.5511480792028465</v>
      </c>
      <c r="AM3" s="125">
        <f t="shared" ref="AM3:AM6" si="8">100*((AVERAGE(AD3/AC3,AE3/AD3,AF3/AE3,AG3/AF3,AH3/AG3))-1)</f>
        <v>1.5595624615709625</v>
      </c>
    </row>
    <row r="4" spans="1:39" ht="37.5" x14ac:dyDescent="0.25">
      <c r="A4" s="126" t="s">
        <v>217</v>
      </c>
      <c r="B4" s="138" t="s">
        <v>71</v>
      </c>
      <c r="C4" s="124" t="s">
        <v>521</v>
      </c>
      <c r="D4" s="125">
        <v>3.0824289999999999</v>
      </c>
      <c r="E4" s="125">
        <v>3.1720816044289046</v>
      </c>
      <c r="F4" s="125">
        <v>3.2922296446878425</v>
      </c>
      <c r="G4" s="125">
        <v>3.2011382827195467</v>
      </c>
      <c r="H4" s="125">
        <v>3.0124307999999997</v>
      </c>
      <c r="I4" s="125">
        <v>3.2190412919298357</v>
      </c>
      <c r="J4" s="125">
        <f t="shared" si="0"/>
        <v>3.1632251039610217</v>
      </c>
      <c r="K4" s="125">
        <f t="shared" ref="K4:K12" si="9">J4-4.13</f>
        <v>-0.96677489603897815</v>
      </c>
      <c r="L4" s="124">
        <f t="shared" si="1"/>
        <v>9.1779080417771636E-2</v>
      </c>
      <c r="M4" s="125">
        <f t="shared" ref="M4:M12" si="10">((POWER((I4/D4),1/5))-1)*100</f>
        <v>0.87108520295595682</v>
      </c>
      <c r="N4" s="125">
        <f t="shared" si="2"/>
        <v>0.97858056115764924</v>
      </c>
      <c r="O4" s="125">
        <f t="shared" ref="O4:O12" si="11">N4-(-0.24)</f>
        <v>1.2185805611576492</v>
      </c>
      <c r="P4" s="124" t="s">
        <v>521</v>
      </c>
      <c r="Q4" s="135">
        <v>3.5181955093593187</v>
      </c>
      <c r="R4" s="135">
        <v>3.468376339487425</v>
      </c>
      <c r="S4" s="135">
        <v>3.3649411968697569</v>
      </c>
      <c r="T4" s="135">
        <v>3.5912660185393999</v>
      </c>
      <c r="U4" s="135">
        <v>3.5393569401544891</v>
      </c>
      <c r="V4" s="135">
        <v>3.7621221334628285</v>
      </c>
      <c r="W4" s="125">
        <f t="shared" si="3"/>
        <v>3.5407096896455368</v>
      </c>
      <c r="X4" s="125">
        <f t="shared" ref="X4:X12" si="12">J4-W4</f>
        <v>-0.37748458568451504</v>
      </c>
      <c r="Y4" s="124">
        <f t="shared" si="4"/>
        <v>0.12125373362724484</v>
      </c>
      <c r="Z4" s="125">
        <f t="shared" ref="Z4:Z12" si="13">((POWER((V4/Q4),1/5))-1)*100</f>
        <v>1.3497272078954792</v>
      </c>
      <c r="AA4" s="125">
        <f t="shared" si="5"/>
        <v>1.4352415800743978</v>
      </c>
      <c r="AB4" s="124" t="s">
        <v>521</v>
      </c>
      <c r="AC4" s="119">
        <v>4.5742884465837754</v>
      </c>
      <c r="AD4" s="119">
        <v>4.5170173311264916</v>
      </c>
      <c r="AE4" s="119">
        <v>4.4926346285286982</v>
      </c>
      <c r="AF4" s="119">
        <v>4.4712117857941056</v>
      </c>
      <c r="AG4" s="119">
        <v>4.4756060322741735</v>
      </c>
      <c r="AH4" s="119">
        <v>4.5408230643797296</v>
      </c>
      <c r="AI4" s="125">
        <f t="shared" si="6"/>
        <v>4.5119302147811622</v>
      </c>
      <c r="AJ4" s="125">
        <f t="shared" ref="AJ4:AJ12" si="14">J4-AI4</f>
        <v>-1.3487051108201404</v>
      </c>
      <c r="AK4" s="124">
        <f t="shared" si="7"/>
        <v>3.6740034764513735E-2</v>
      </c>
      <c r="AL4" s="125">
        <f t="shared" ref="AL4:AL12" si="15">((POWER((AH4/AC4),1/5))-1)*100</f>
        <v>-0.14674958722242781</v>
      </c>
      <c r="AM4" s="125">
        <f t="shared" si="8"/>
        <v>-0.14264348075307964</v>
      </c>
    </row>
    <row r="5" spans="1:39" ht="37.5" x14ac:dyDescent="0.25">
      <c r="A5" s="126" t="s">
        <v>218</v>
      </c>
      <c r="B5" s="138" t="s">
        <v>72</v>
      </c>
      <c r="C5" s="124" t="s">
        <v>522</v>
      </c>
      <c r="D5" s="125">
        <v>4.6052429999999998</v>
      </c>
      <c r="E5" s="125">
        <v>4.5815832072261067</v>
      </c>
      <c r="F5" s="125">
        <v>4.6289575128148961</v>
      </c>
      <c r="G5" s="125">
        <v>4.5881288641643057</v>
      </c>
      <c r="H5" s="125">
        <v>4.498399954230675</v>
      </c>
      <c r="I5" s="125">
        <v>4.6451006374770794</v>
      </c>
      <c r="J5" s="125">
        <f t="shared" si="0"/>
        <v>4.5912355293188432</v>
      </c>
      <c r="K5" s="125">
        <f t="shared" si="9"/>
        <v>0.46123552931884326</v>
      </c>
      <c r="L5" s="124">
        <f t="shared" si="1"/>
        <v>4.697848770585266E-2</v>
      </c>
      <c r="M5" s="125">
        <f t="shared" si="10"/>
        <v>0.17250062647384823</v>
      </c>
      <c r="N5" s="125">
        <f t="shared" si="2"/>
        <v>0.18874614597461647</v>
      </c>
      <c r="O5" s="125">
        <f t="shared" si="11"/>
        <v>0.42874614597461647</v>
      </c>
      <c r="P5" s="124" t="s">
        <v>522</v>
      </c>
      <c r="Q5" s="135">
        <v>3.9943536097151018</v>
      </c>
      <c r="R5" s="135">
        <v>3.820007966208625</v>
      </c>
      <c r="S5" s="135">
        <v>3.6290011234749713</v>
      </c>
      <c r="T5" s="135">
        <v>3.9224213886111672</v>
      </c>
      <c r="U5" s="135">
        <v>3.9361943992148194</v>
      </c>
      <c r="V5" s="135">
        <v>4.1107382670461448</v>
      </c>
      <c r="W5" s="125">
        <f t="shared" si="3"/>
        <v>3.9021194590451382</v>
      </c>
      <c r="X5" s="125">
        <f t="shared" si="12"/>
        <v>0.68911607027370492</v>
      </c>
      <c r="Y5" s="124">
        <f>_xlfn.STDEV.P(Q5:V5)</f>
        <v>0.14996562826955873</v>
      </c>
      <c r="Z5" s="125">
        <f t="shared" si="13"/>
        <v>0.57607040230147621</v>
      </c>
      <c r="AA5" s="125">
        <f t="shared" si="5"/>
        <v>0.70118450816682998</v>
      </c>
      <c r="AB5" s="124" t="s">
        <v>522</v>
      </c>
      <c r="AC5" s="119">
        <v>4.694162608474354</v>
      </c>
      <c r="AD5" s="119">
        <v>4.6564609095311145</v>
      </c>
      <c r="AE5" s="119">
        <v>4.6292390283281541</v>
      </c>
      <c r="AF5" s="119">
        <v>4.6977623198275875</v>
      </c>
      <c r="AG5" s="119">
        <v>4.7572198821705349</v>
      </c>
      <c r="AH5" s="119">
        <v>4.8238014380239225</v>
      </c>
      <c r="AI5" s="125">
        <f t="shared" si="6"/>
        <v>4.7097743643926115</v>
      </c>
      <c r="AJ5" s="125">
        <f t="shared" si="14"/>
        <v>-0.11853883507376839</v>
      </c>
      <c r="AK5" s="124">
        <f>_xlfn.STDEV.P(AC5:AH5)</f>
        <v>6.4510375961162242E-2</v>
      </c>
      <c r="AL5" s="125">
        <f t="shared" si="15"/>
        <v>0.54633818756617547</v>
      </c>
      <c r="AM5" s="125">
        <f t="shared" si="8"/>
        <v>0.55154176984220094</v>
      </c>
    </row>
    <row r="6" spans="1:39" ht="18.75" x14ac:dyDescent="0.25">
      <c r="A6" s="126" t="s">
        <v>219</v>
      </c>
      <c r="B6" s="138" t="s">
        <v>73</v>
      </c>
      <c r="C6" s="124" t="s">
        <v>523</v>
      </c>
      <c r="D6" s="125">
        <v>3.8235980000000001</v>
      </c>
      <c r="E6" s="125">
        <v>3.7400537310023312</v>
      </c>
      <c r="F6" s="125">
        <v>3.8520157879518075</v>
      </c>
      <c r="G6" s="125">
        <v>3.8436311131728043</v>
      </c>
      <c r="H6" s="125">
        <v>3.7518455066635634</v>
      </c>
      <c r="I6" s="125">
        <v>3.8898737891400756</v>
      </c>
      <c r="J6" s="125">
        <f t="shared" si="0"/>
        <v>3.8168363213217638</v>
      </c>
      <c r="K6" s="125">
        <f t="shared" si="9"/>
        <v>-0.31316367867823613</v>
      </c>
      <c r="L6" s="124">
        <f t="shared" si="1"/>
        <v>5.3936876551316883E-2</v>
      </c>
      <c r="M6" s="125">
        <f t="shared" si="10"/>
        <v>0.34428827550858632</v>
      </c>
      <c r="N6" s="125">
        <f t="shared" si="2"/>
        <v>0.37638238120161205</v>
      </c>
      <c r="O6" s="125">
        <f t="shared" si="11"/>
        <v>0.61638238120161204</v>
      </c>
      <c r="P6" s="124" t="s">
        <v>523</v>
      </c>
      <c r="Q6" s="135">
        <v>3.8728840089225676</v>
      </c>
      <c r="R6" s="135">
        <v>3.8038375763308219</v>
      </c>
      <c r="S6" s="135">
        <v>3.6602211970953555</v>
      </c>
      <c r="T6" s="135">
        <v>3.9319543881606078</v>
      </c>
      <c r="U6" s="135">
        <v>3.9530959696583881</v>
      </c>
      <c r="V6" s="135">
        <v>4.1432549476917639</v>
      </c>
      <c r="W6" s="125">
        <f t="shared" si="3"/>
        <v>3.8942080146432509</v>
      </c>
      <c r="X6" s="125">
        <f t="shared" si="12"/>
        <v>-7.7371693321487189E-2</v>
      </c>
      <c r="Y6" s="124">
        <f t="shared" si="4"/>
        <v>0.14735915023472163</v>
      </c>
      <c r="Z6" s="125">
        <f t="shared" si="13"/>
        <v>1.3587937544254469</v>
      </c>
      <c r="AA6" s="125">
        <f t="shared" si="5"/>
        <v>1.4427280701310163</v>
      </c>
      <c r="AB6" s="124" t="s">
        <v>523</v>
      </c>
      <c r="AC6" s="119">
        <v>5.0185933552289121</v>
      </c>
      <c r="AD6" s="119">
        <v>5.0190312855730763</v>
      </c>
      <c r="AE6" s="119">
        <v>4.9975423500413729</v>
      </c>
      <c r="AF6" s="119">
        <v>5.0305061008203129</v>
      </c>
      <c r="AG6" s="119">
        <v>5.0863661661167301</v>
      </c>
      <c r="AH6" s="119">
        <v>5.1302977118764979</v>
      </c>
      <c r="AI6" s="125">
        <f t="shared" si="6"/>
        <v>5.0470561616094836</v>
      </c>
      <c r="AJ6" s="125">
        <f t="shared" si="14"/>
        <v>-1.2302198402877198</v>
      </c>
      <c r="AK6" s="124">
        <f t="shared" ref="AK6" si="16">_xlfn.STDEV.P(AC6:AH6)</f>
        <v>4.6179864330061125E-2</v>
      </c>
      <c r="AL6" s="125">
        <f t="shared" si="15"/>
        <v>0.44125075055241325</v>
      </c>
      <c r="AM6" s="125">
        <f t="shared" si="8"/>
        <v>0.44286289802748513</v>
      </c>
    </row>
    <row r="7" spans="1:39" ht="18.75" x14ac:dyDescent="0.25">
      <c r="A7" s="126" t="s">
        <v>220</v>
      </c>
      <c r="B7" s="138" t="s">
        <v>74</v>
      </c>
      <c r="C7" s="124" t="s">
        <v>524</v>
      </c>
      <c r="D7" s="125">
        <v>2.826956</v>
      </c>
      <c r="E7" s="125">
        <v>2.9427024979020979</v>
      </c>
      <c r="F7" s="125">
        <v>2.9336442357064625</v>
      </c>
      <c r="G7" s="125">
        <v>2.6836655453257787</v>
      </c>
      <c r="H7" s="125">
        <v>2.6818940534443385</v>
      </c>
      <c r="I7" s="125">
        <v>3.1876299158274701</v>
      </c>
      <c r="J7" s="125">
        <f t="shared" si="0"/>
        <v>2.8760820413676913</v>
      </c>
      <c r="K7" s="125">
        <f t="shared" si="9"/>
        <v>-1.2539179586323086</v>
      </c>
      <c r="L7" s="124">
        <f t="shared" si="1"/>
        <v>0.17414563831727214</v>
      </c>
      <c r="M7" s="125">
        <f t="shared" si="10"/>
        <v>2.4306123462109142</v>
      </c>
      <c r="N7" s="125">
        <f>100*((AVERAGE(E7/D7,F7/E7,G7/F7,H7/G7,I7/H7))-1)</f>
        <v>2.8113742292677157</v>
      </c>
      <c r="O7" s="125">
        <f t="shared" si="11"/>
        <v>3.051374229267716</v>
      </c>
      <c r="P7" s="124" t="s">
        <v>524</v>
      </c>
      <c r="Q7" s="135">
        <v>3.7036717740542109</v>
      </c>
      <c r="R7" s="135">
        <v>3.7668811225546044</v>
      </c>
      <c r="S7" s="135">
        <v>3.5975649456857255</v>
      </c>
      <c r="T7" s="135">
        <v>3.7031760129075963</v>
      </c>
      <c r="U7" s="135">
        <v>3.6856680223574361</v>
      </c>
      <c r="V7" s="135">
        <v>3.9483268009145434</v>
      </c>
      <c r="W7" s="125">
        <f t="shared" si="3"/>
        <v>3.7342147797456859</v>
      </c>
      <c r="X7" s="125">
        <f t="shared" si="12"/>
        <v>-0.85813273837799464</v>
      </c>
      <c r="Y7" s="124">
        <f>_xlfn.STDEV.P(Q7:V7)</f>
        <v>0.10788674046312804</v>
      </c>
      <c r="Z7" s="125">
        <f t="shared" si="13"/>
        <v>1.2875625254265222</v>
      </c>
      <c r="AA7" s="125">
        <f>100*((AVERAGE(R7/Q7,S7/R7,T7/S7,U7/T7,V7/U7))-1)</f>
        <v>1.3602274079580035</v>
      </c>
      <c r="AB7" s="124" t="s">
        <v>524</v>
      </c>
      <c r="AC7" s="119">
        <v>5.4553883320834577</v>
      </c>
      <c r="AD7" s="119">
        <v>5.5679084147211935</v>
      </c>
      <c r="AE7" s="119">
        <v>5.5261343084915078</v>
      </c>
      <c r="AF7" s="119">
        <v>5.5959017597973553</v>
      </c>
      <c r="AG7" s="119">
        <v>5.7183294681243195</v>
      </c>
      <c r="AH7" s="119">
        <v>5.4997414746986246</v>
      </c>
      <c r="AI7" s="125">
        <f t="shared" si="6"/>
        <v>5.5605672929860761</v>
      </c>
      <c r="AJ7" s="125">
        <f t="shared" si="14"/>
        <v>-2.6844852516183848</v>
      </c>
      <c r="AK7" s="124">
        <f>_xlfn.STDEV.P(AC7:AH7)</f>
        <v>8.380467859415007E-2</v>
      </c>
      <c r="AL7" s="125">
        <f t="shared" si="15"/>
        <v>0.16207683273574691</v>
      </c>
      <c r="AM7" s="125">
        <f>100*((AVERAGE(AD7/AC7,AE7/AD7,AF7/AE7,AG7/AF7,AH7/AG7))-1)</f>
        <v>0.18800185020464433</v>
      </c>
    </row>
    <row r="8" spans="1:39" ht="18.75" x14ac:dyDescent="0.25">
      <c r="A8" s="126" t="s">
        <v>221</v>
      </c>
      <c r="B8" s="138" t="s">
        <v>75</v>
      </c>
      <c r="C8" s="124" t="s">
        <v>525</v>
      </c>
      <c r="D8" s="125">
        <v>3.5845564999999997</v>
      </c>
      <c r="E8" s="125">
        <v>3.6091052601398603</v>
      </c>
      <c r="F8" s="125">
        <v>3.6767117952902524</v>
      </c>
      <c r="G8" s="125">
        <v>3.5791409513456087</v>
      </c>
      <c r="H8" s="125">
        <v>4.6457160426464021</v>
      </c>
      <c r="I8" s="125">
        <v>3.7354114085936154</v>
      </c>
      <c r="J8" s="125">
        <f t="shared" si="0"/>
        <v>3.805106993002624</v>
      </c>
      <c r="K8" s="125">
        <f t="shared" si="9"/>
        <v>-0.32489300699737589</v>
      </c>
      <c r="L8" s="124">
        <f t="shared" si="1"/>
        <v>0.37993118386881919</v>
      </c>
      <c r="M8" s="125">
        <f t="shared" si="10"/>
        <v>0.82787217658431</v>
      </c>
      <c r="N8" s="125">
        <f t="shared" si="2"/>
        <v>2.021914351538423</v>
      </c>
      <c r="O8" s="125">
        <f t="shared" si="11"/>
        <v>2.2619143515384232</v>
      </c>
      <c r="P8" s="124" t="s">
        <v>525</v>
      </c>
      <c r="Q8" s="135">
        <v>3.7722762255128011</v>
      </c>
      <c r="R8" s="135">
        <v>3.7147757511453694</v>
      </c>
      <c r="S8" s="135">
        <v>3.5629321157814529</v>
      </c>
      <c r="T8" s="135">
        <v>3.7872044520546924</v>
      </c>
      <c r="U8" s="135">
        <v>3.7785788328462826</v>
      </c>
      <c r="V8" s="135">
        <v>3.99111053727882</v>
      </c>
      <c r="W8" s="125">
        <f t="shared" si="3"/>
        <v>3.7678129857699028</v>
      </c>
      <c r="X8" s="125">
        <f t="shared" si="12"/>
        <v>3.7294007232721249E-2</v>
      </c>
      <c r="Y8" s="124">
        <f t="shared" si="4"/>
        <v>0.12593832391999679</v>
      </c>
      <c r="Z8" s="125">
        <f t="shared" si="13"/>
        <v>1.1342024450033961</v>
      </c>
      <c r="AA8" s="125">
        <f t="shared" si="5"/>
        <v>1.2159280399936856</v>
      </c>
      <c r="AB8" s="124" t="s">
        <v>525</v>
      </c>
      <c r="AC8" s="119">
        <v>4.9356081855926233</v>
      </c>
      <c r="AD8" s="119">
        <v>4.9401044852379696</v>
      </c>
      <c r="AE8" s="119">
        <v>4.9113875788474317</v>
      </c>
      <c r="AF8" s="119">
        <v>4.9488454915598394</v>
      </c>
      <c r="AG8" s="119">
        <v>5.0093803871714391</v>
      </c>
      <c r="AH8" s="119">
        <v>4.998665922244693</v>
      </c>
      <c r="AI8" s="125">
        <f t="shared" si="6"/>
        <v>4.9573320084423331</v>
      </c>
      <c r="AJ8" s="125">
        <f t="shared" si="14"/>
        <v>-1.1522250154397091</v>
      </c>
      <c r="AK8" s="124">
        <f t="shared" ref="AK8:AK12" si="17">_xlfn.STDEV.P(AC8:AH8)</f>
        <v>3.5045565038269638E-2</v>
      </c>
      <c r="AL8" s="125">
        <f t="shared" si="15"/>
        <v>0.25422574220554939</v>
      </c>
      <c r="AM8" s="125">
        <f t="shared" ref="AM8:AM12" si="18">100*((AVERAGE(AD8/AC8,AE8/AD8,AF8/AE8,AG8/AF8,AH8/AG8))-1)</f>
        <v>0.25635935963501666</v>
      </c>
    </row>
    <row r="9" spans="1:39" ht="37.5" x14ac:dyDescent="0.25">
      <c r="A9" s="126" t="s">
        <v>222</v>
      </c>
      <c r="B9" s="138" t="s">
        <v>76</v>
      </c>
      <c r="C9" s="124" t="s">
        <v>526</v>
      </c>
      <c r="D9" s="125">
        <v>3.9923500000000001</v>
      </c>
      <c r="E9" s="125">
        <v>3.9722613020979018</v>
      </c>
      <c r="F9" s="125">
        <v>4.1040565082146774</v>
      </c>
      <c r="G9" s="125">
        <v>4.0445785626062323</v>
      </c>
      <c r="H9" s="125">
        <v>3.857917422864177</v>
      </c>
      <c r="I9" s="125">
        <v>4.0546701517036503</v>
      </c>
      <c r="J9" s="125">
        <f t="shared" si="0"/>
        <v>4.0043056579144398</v>
      </c>
      <c r="K9" s="125">
        <f t="shared" si="9"/>
        <v>-0.12569434208556007</v>
      </c>
      <c r="L9" s="124">
        <f t="shared" si="1"/>
        <v>7.8217661133929126E-2</v>
      </c>
      <c r="M9" s="125">
        <f t="shared" si="10"/>
        <v>0.31026654741725945</v>
      </c>
      <c r="N9" s="125">
        <f t="shared" si="2"/>
        <v>0.37006774758294725</v>
      </c>
      <c r="O9" s="125">
        <f t="shared" si="11"/>
        <v>0.61006774758294724</v>
      </c>
      <c r="P9" s="124" t="s">
        <v>526</v>
      </c>
      <c r="Q9" s="135">
        <v>3.7540248311643247</v>
      </c>
      <c r="R9" s="135">
        <v>3.7436111103834362</v>
      </c>
      <c r="S9" s="135">
        <v>3.6874774698317951</v>
      </c>
      <c r="T9" s="135">
        <v>3.9577162688513008</v>
      </c>
      <c r="U9" s="135">
        <v>3.8614692820139034</v>
      </c>
      <c r="V9" s="135">
        <v>3.9954658543623469</v>
      </c>
      <c r="W9" s="125">
        <f t="shared" si="3"/>
        <v>3.8332941361011845</v>
      </c>
      <c r="X9" s="125">
        <f t="shared" si="12"/>
        <v>0.1710115218132553</v>
      </c>
      <c r="Y9" s="124">
        <f t="shared" si="4"/>
        <v>0.11413700841390143</v>
      </c>
      <c r="Z9" s="125">
        <f t="shared" si="13"/>
        <v>1.2544354353841269</v>
      </c>
      <c r="AA9" s="125">
        <f t="shared" si="5"/>
        <v>1.3179824763528192</v>
      </c>
      <c r="AB9" s="124" t="s">
        <v>526</v>
      </c>
      <c r="AC9" s="119">
        <v>5.30463144037767</v>
      </c>
      <c r="AD9" s="119">
        <v>5.264432211762097</v>
      </c>
      <c r="AE9" s="119">
        <v>5.2302179090465977</v>
      </c>
      <c r="AF9" s="119">
        <v>5.208003547289116</v>
      </c>
      <c r="AG9" s="119">
        <v>5.1910747819955922</v>
      </c>
      <c r="AH9" s="119">
        <v>5.2563709504739844</v>
      </c>
      <c r="AI9" s="125">
        <f t="shared" si="6"/>
        <v>5.2424551401575101</v>
      </c>
      <c r="AJ9" s="125">
        <f t="shared" si="14"/>
        <v>-1.2381494822430703</v>
      </c>
      <c r="AK9" s="124">
        <f t="shared" si="17"/>
        <v>3.7680978940359974E-2</v>
      </c>
      <c r="AL9" s="125">
        <f t="shared" si="15"/>
        <v>-0.18262185053200541</v>
      </c>
      <c r="AM9" s="125">
        <f t="shared" si="18"/>
        <v>-0.17993152817747937</v>
      </c>
    </row>
    <row r="10" spans="1:39" ht="36" x14ac:dyDescent="0.25">
      <c r="A10" s="126" t="s">
        <v>223</v>
      </c>
      <c r="B10" s="138" t="s">
        <v>77</v>
      </c>
      <c r="C10" s="124" t="s">
        <v>371</v>
      </c>
      <c r="D10" s="125">
        <v>2.924404</v>
      </c>
      <c r="E10" s="125">
        <v>2.9439637377622381</v>
      </c>
      <c r="F10" s="125">
        <v>3.0281968387732752</v>
      </c>
      <c r="G10" s="125">
        <v>3.0077258133144475</v>
      </c>
      <c r="H10" s="125">
        <v>3.029326431172549</v>
      </c>
      <c r="I10" s="125">
        <v>3.2110435514427205</v>
      </c>
      <c r="J10" s="125">
        <f t="shared" si="0"/>
        <v>3.0241100620775385</v>
      </c>
      <c r="K10" s="125">
        <f>J10-4.13</f>
        <v>-1.1058899379224614</v>
      </c>
      <c r="L10" s="124">
        <f t="shared" si="1"/>
        <v>9.2755249106032556E-2</v>
      </c>
      <c r="M10" s="125">
        <f t="shared" si="10"/>
        <v>1.8877015707061462</v>
      </c>
      <c r="N10" s="125">
        <f t="shared" si="2"/>
        <v>1.9141629615122113</v>
      </c>
      <c r="O10" s="125">
        <f>N10-(-0.24)</f>
        <v>2.1541629615122115</v>
      </c>
      <c r="P10" s="124" t="s">
        <v>371</v>
      </c>
      <c r="Q10" s="135">
        <v>3.6079731913261162</v>
      </c>
      <c r="R10" s="135">
        <v>3.5267271649448073</v>
      </c>
      <c r="S10" s="135">
        <v>3.4784234639145128</v>
      </c>
      <c r="T10" s="135">
        <v>3.6949628875783334</v>
      </c>
      <c r="U10" s="135">
        <v>3.6996855272241995</v>
      </c>
      <c r="V10" s="135">
        <v>3.8116531052932947</v>
      </c>
      <c r="W10" s="125">
        <f t="shared" si="3"/>
        <v>3.6365708900468774</v>
      </c>
      <c r="X10" s="125">
        <f>J10-W10</f>
        <v>-0.61246082796933887</v>
      </c>
      <c r="Y10" s="124">
        <f t="shared" si="4"/>
        <v>0.11250255227182303</v>
      </c>
      <c r="Z10" s="125">
        <f t="shared" si="13"/>
        <v>1.1043900376457083</v>
      </c>
      <c r="AA10" s="125">
        <f t="shared" si="5"/>
        <v>1.1515889844524008</v>
      </c>
      <c r="AB10" s="124" t="s">
        <v>371</v>
      </c>
      <c r="AC10" s="119">
        <v>4.686848012857209</v>
      </c>
      <c r="AD10" s="119">
        <v>4.6391235689611126</v>
      </c>
      <c r="AE10" s="119">
        <v>4.5854695046016447</v>
      </c>
      <c r="AF10" s="119">
        <v>4.5708483873906678</v>
      </c>
      <c r="AG10" s="119">
        <v>4.5747791614094124</v>
      </c>
      <c r="AH10" s="119">
        <v>4.6601926110516949</v>
      </c>
      <c r="AI10" s="125">
        <f t="shared" si="6"/>
        <v>4.6195435410452905</v>
      </c>
      <c r="AJ10" s="125">
        <f>J10-AI10</f>
        <v>-1.595433478967752</v>
      </c>
      <c r="AK10" s="124">
        <f t="shared" si="17"/>
        <v>4.4910510916425971E-2</v>
      </c>
      <c r="AL10" s="125">
        <f t="shared" si="15"/>
        <v>-0.11400518275744842</v>
      </c>
      <c r="AM10" s="125">
        <f t="shared" si="18"/>
        <v>-0.10812587331743284</v>
      </c>
    </row>
    <row r="11" spans="1:39" ht="18.75" x14ac:dyDescent="0.25">
      <c r="A11" s="126" t="s">
        <v>224</v>
      </c>
      <c r="B11" s="138" t="s">
        <v>78</v>
      </c>
      <c r="C11" s="124" t="s">
        <v>372</v>
      </c>
      <c r="D11" s="125">
        <v>3.458377</v>
      </c>
      <c r="E11" s="125">
        <v>3.45811251993007</v>
      </c>
      <c r="F11" s="125">
        <v>3.5661266734939763</v>
      </c>
      <c r="G11" s="125">
        <v>3.5261521879603399</v>
      </c>
      <c r="H11" s="125">
        <v>3.4436219270183628</v>
      </c>
      <c r="I11" s="125">
        <v>3.6328568515731856</v>
      </c>
      <c r="J11" s="125">
        <f t="shared" si="0"/>
        <v>3.5142078599959894</v>
      </c>
      <c r="K11" s="125">
        <f t="shared" si="9"/>
        <v>-0.6157921400040105</v>
      </c>
      <c r="L11" s="124">
        <f t="shared" si="1"/>
        <v>6.8510290476649319E-2</v>
      </c>
      <c r="M11" s="125">
        <f t="shared" si="10"/>
        <v>0.98926007062227761</v>
      </c>
      <c r="N11" s="125">
        <f t="shared" si="2"/>
        <v>1.0299226976703713</v>
      </c>
      <c r="O11" s="125">
        <f t="shared" si="11"/>
        <v>1.2699226976703712</v>
      </c>
      <c r="P11" s="124" t="s">
        <v>372</v>
      </c>
      <c r="Q11" s="135">
        <v>3.6809990112452211</v>
      </c>
      <c r="R11" s="135">
        <v>3.6351691376641218</v>
      </c>
      <c r="S11" s="135">
        <v>3.5829504668731542</v>
      </c>
      <c r="T11" s="135">
        <v>3.8263395782148164</v>
      </c>
      <c r="U11" s="135">
        <v>3.7805774046190512</v>
      </c>
      <c r="V11" s="135">
        <v>3.9035594798278215</v>
      </c>
      <c r="W11" s="125">
        <f t="shared" si="3"/>
        <v>3.7349325130740305</v>
      </c>
      <c r="X11" s="125">
        <f t="shared" si="12"/>
        <v>-0.22072465307804112</v>
      </c>
      <c r="Y11" s="124">
        <f t="shared" si="4"/>
        <v>0.11167949502817916</v>
      </c>
      <c r="Z11" s="125">
        <f t="shared" si="13"/>
        <v>1.1810122879011953</v>
      </c>
      <c r="AA11" s="125">
        <f t="shared" si="5"/>
        <v>1.233695011875513</v>
      </c>
      <c r="AB11" s="124" t="s">
        <v>372</v>
      </c>
      <c r="AC11" s="119">
        <v>4.9957397266174404</v>
      </c>
      <c r="AD11" s="119">
        <v>4.9517778903616056</v>
      </c>
      <c r="AE11" s="119">
        <v>4.9078437068241216</v>
      </c>
      <c r="AF11" s="119">
        <v>4.889425967339891</v>
      </c>
      <c r="AG11" s="119">
        <v>4.8829269717025037</v>
      </c>
      <c r="AH11" s="119">
        <v>4.9582817807628397</v>
      </c>
      <c r="AI11" s="125">
        <f t="shared" si="6"/>
        <v>4.9309993406013994</v>
      </c>
      <c r="AJ11" s="125">
        <f t="shared" si="14"/>
        <v>-1.41679148060541</v>
      </c>
      <c r="AK11" s="124">
        <f t="shared" si="17"/>
        <v>4.070806358353251E-2</v>
      </c>
      <c r="AL11" s="125">
        <f t="shared" si="15"/>
        <v>-0.15041134857921579</v>
      </c>
      <c r="AM11" s="125">
        <f t="shared" si="18"/>
        <v>-0.1464375440748733</v>
      </c>
    </row>
    <row r="12" spans="1:39" ht="18.75" x14ac:dyDescent="0.25">
      <c r="A12" s="128" t="s">
        <v>225</v>
      </c>
      <c r="B12" s="134" t="s">
        <v>79</v>
      </c>
      <c r="C12" s="124" t="s">
        <v>310</v>
      </c>
      <c r="D12" s="125">
        <v>3.8006575661754023</v>
      </c>
      <c r="E12" s="125">
        <v>3.8581824543927357</v>
      </c>
      <c r="F12" s="125">
        <v>4.1036157862171541</v>
      </c>
      <c r="G12" s="125">
        <v>3.9940053571442156</v>
      </c>
      <c r="H12" s="125">
        <v>4.166853221253306</v>
      </c>
      <c r="I12" s="125">
        <v>4.3130211394412372</v>
      </c>
      <c r="J12" s="125">
        <f t="shared" si="0"/>
        <v>4.039389254104008</v>
      </c>
      <c r="K12" s="125">
        <f t="shared" si="9"/>
        <v>-9.061074589599194E-2</v>
      </c>
      <c r="L12" s="124">
        <f t="shared" si="1"/>
        <v>0.1766045206141037</v>
      </c>
      <c r="M12" s="125">
        <f t="shared" si="10"/>
        <v>2.5615484127475607</v>
      </c>
      <c r="N12" s="125">
        <f t="shared" si="2"/>
        <v>2.6078817181226066</v>
      </c>
      <c r="O12" s="125">
        <f t="shared" si="11"/>
        <v>2.8478817181226068</v>
      </c>
      <c r="P12" s="124" t="s">
        <v>310</v>
      </c>
      <c r="Q12" s="135">
        <v>3.7586685051988677</v>
      </c>
      <c r="R12" s="135">
        <v>3.6941713004667065</v>
      </c>
      <c r="S12" s="135">
        <v>3.6830412356388136</v>
      </c>
      <c r="T12" s="135">
        <v>3.8798165944213063</v>
      </c>
      <c r="U12" s="135">
        <v>3.9666803591345996</v>
      </c>
      <c r="V12" s="135">
        <v>4.0407093426784693</v>
      </c>
      <c r="W12" s="125">
        <f t="shared" si="3"/>
        <v>3.8371812229231268</v>
      </c>
      <c r="X12" s="125">
        <f t="shared" si="12"/>
        <v>0.20220803118088115</v>
      </c>
      <c r="Y12" s="124">
        <f t="shared" si="4"/>
        <v>0.13563843921672741</v>
      </c>
      <c r="Z12" s="125">
        <f t="shared" si="13"/>
        <v>1.4576309762464712</v>
      </c>
      <c r="AA12" s="125">
        <f t="shared" si="5"/>
        <v>1.4861256395331202</v>
      </c>
      <c r="AB12" s="124" t="s">
        <v>310</v>
      </c>
      <c r="AC12" s="119">
        <v>5.2889544516195484</v>
      </c>
      <c r="AD12" s="119">
        <v>5.2953362610310553</v>
      </c>
      <c r="AE12" s="119">
        <v>5.3415480867987712</v>
      </c>
      <c r="AF12" s="119">
        <v>5.3593256921579346</v>
      </c>
      <c r="AG12" s="119">
        <v>5.4324576066691979</v>
      </c>
      <c r="AH12" s="119">
        <v>5.455770256363456</v>
      </c>
      <c r="AI12" s="125">
        <f t="shared" si="6"/>
        <v>5.3622320591066606</v>
      </c>
      <c r="AJ12" s="125">
        <f t="shared" si="14"/>
        <v>-1.3228428050026526</v>
      </c>
      <c r="AK12" s="124">
        <f t="shared" si="17"/>
        <v>6.3195399509498831E-2</v>
      </c>
      <c r="AL12" s="125">
        <f t="shared" si="15"/>
        <v>0.62299722671519397</v>
      </c>
      <c r="AM12" s="125">
        <f t="shared" si="18"/>
        <v>0.62397580055277846</v>
      </c>
    </row>
  </sheetData>
  <mergeCells count="3">
    <mergeCell ref="C1:N1"/>
    <mergeCell ref="P1:AA1"/>
    <mergeCell ref="AB1:A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data</vt:lpstr>
      <vt:lpstr>Info</vt:lpstr>
      <vt:lpstr>All</vt:lpstr>
      <vt:lpstr>12Pillars</vt:lpstr>
      <vt:lpstr>P1</vt:lpstr>
      <vt:lpstr>P2</vt:lpstr>
      <vt:lpstr>P3</vt:lpstr>
      <vt:lpstr>P4</vt:lpstr>
      <vt:lpstr>P5</vt:lpstr>
      <vt:lpstr>P6</vt:lpstr>
      <vt:lpstr>P7</vt:lpstr>
      <vt:lpstr>P8</vt:lpstr>
      <vt:lpstr>P9</vt:lpstr>
      <vt:lpstr>P10</vt:lpstr>
      <vt:lpstr>P11</vt:lpstr>
      <vt:lpstr>P12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2018-01-28T09:22:08Z</dcterms:modified>
</cp:coreProperties>
</file>